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отчет2023 расходы" sheetId="1" r:id="rId1"/>
  </sheets>
  <definedNames>
    <definedName name="_xlnm.Print_Area" localSheetId="0">'отчет2023 расходы'!$A$1:$J$169</definedName>
  </definedNames>
  <calcPr fullCalcOnLoad="1"/>
</workbook>
</file>

<file path=xl/sharedStrings.xml><?xml version="1.0" encoding="utf-8"?>
<sst xmlns="http://schemas.openxmlformats.org/spreadsheetml/2006/main" count="233" uniqueCount="111">
  <si>
    <t>Наименование</t>
  </si>
  <si>
    <t>Код</t>
  </si>
  <si>
    <t>Раздел</t>
  </si>
  <si>
    <t>Под-раздел</t>
  </si>
  <si>
    <t>Целевая статья</t>
  </si>
  <si>
    <t>Благоустройство</t>
  </si>
  <si>
    <t>Вид расходов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</si>
  <si>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</si>
  <si>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</si>
  <si>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Жилищно-коммунальное хозяйство</t>
  </si>
  <si>
    <t>Уличное освещение</t>
  </si>
  <si>
    <t>тыс. рублей</t>
  </si>
  <si>
    <t>Выполнение функций органами местного самоуправления</t>
  </si>
  <si>
    <t>Всего</t>
  </si>
  <si>
    <t>Администрация Пинеровского муниципального образования Балашовского муниципального района Саратовской области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</si>
  <si>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</si>
  <si>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</si>
  <si>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</si>
  <si>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 xml:space="preserve">Сумма </t>
  </si>
  <si>
    <t>Другие общегосударственные вопросы</t>
  </si>
  <si>
    <t>Жилищное хозяйство</t>
  </si>
  <si>
    <t>Физическая культура и спорт</t>
  </si>
  <si>
    <t>Физическая культура</t>
  </si>
  <si>
    <t>Коммунальное хозяйство</t>
  </si>
  <si>
    <t>Национальная экономика</t>
  </si>
  <si>
    <t>Общегосударственные вопросы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</si>
  <si>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</si>
  <si>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Дорожное хозяйство ( дорожные фонды)</t>
  </si>
  <si>
    <t>Межбюджетные трансферты</t>
  </si>
  <si>
    <t>Создание условий для деятельности добровольных формирований населения по охране общественного порядка</t>
  </si>
  <si>
    <t>Расходы на выплату персоналу государственных     ( муниципальных ) органов</t>
  </si>
  <si>
    <t>Закупка товаров, работ и услуг для государственных (муниципальных) нужд</t>
  </si>
  <si>
    <t>Иные закупки товаров, работ и слуг для обеспечения государственных(муниципальных) нужд</t>
  </si>
  <si>
    <t>Обеспечение деятельности представительного органа местного самоуправления</t>
  </si>
  <si>
    <t>Расходы на обеспечение деятельности депутатов муниципального образования</t>
  </si>
  <si>
    <t>Обеспечение деятельности органов исполнительной власти местного самоуправления</t>
  </si>
  <si>
    <t>Расходы на обеспечение деятельности Главы местной администрации</t>
  </si>
  <si>
    <t>Расходы на обеспечение функций центрального аппарата</t>
  </si>
  <si>
    <t xml:space="preserve">Уплата земельного налога, налога на имущество, и транспортного налога органами местного самоуправления </t>
  </si>
  <si>
    <t>Реализация муниципальных программ поселений</t>
  </si>
  <si>
    <t>Проведение мероприятий по благоустройству</t>
  </si>
  <si>
    <t>Организация ритуальных услуг и содержание мест захоронения</t>
  </si>
  <si>
    <t>Организация сбора и вывоза бытовых отходов и мусора</t>
  </si>
  <si>
    <t>Озеление территории поселения</t>
  </si>
  <si>
    <t xml:space="preserve">Прочие мероприятия по благоустройству поселений </t>
  </si>
  <si>
    <t>Иные бюджетные ассигнования</t>
  </si>
  <si>
    <t>Уплата налогов, сборов, иных платежей</t>
  </si>
  <si>
    <t>Предоставление межбюджетных трансфертов</t>
  </si>
  <si>
    <t>Предоставление межбюджетных трансфертов бюджету муниципального района в соответствии с заключенными соглашениями</t>
  </si>
  <si>
    <t xml:space="preserve"> Предоставление субсидий бюджетным, автономным и иным некоммерческим организациям</t>
  </si>
  <si>
    <t>Иные межбюджетные трансферты</t>
  </si>
  <si>
    <t>Расходы на выплату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</si>
  <si>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государственных(муниципальных) нужд</t>
  </si>
  <si>
    <t>Предоставление субсидий на поддержку некоммерческих, неправительственных организаций, участвующих в развитии институтов гражданского общества</t>
  </si>
  <si>
    <t>Исполнение бюджета поселения и осуществление контроля за его исполнением</t>
  </si>
  <si>
    <t xml:space="preserve">Функционирование законодательных (представительных) органов государственной власти и  представительных органов муниципальных образований </t>
  </si>
  <si>
    <t xml:space="preserve">Расходы по исполнению отдельных полномочий </t>
  </si>
  <si>
    <t>Предоставление субсидий юридическим лицам( за исключением субсидий государственным(муниципальным) учреждениям), индивидуальным предпринимателям, физическим лицам- производителям товаров, работ, услуг</t>
  </si>
  <si>
    <t>Реализация муниципальных программ</t>
  </si>
  <si>
    <t>Обеспечение пожарной безопасности</t>
  </si>
  <si>
    <t xml:space="preserve">Реализация муниципальных программ </t>
  </si>
  <si>
    <t>Другие вопросы в области национальной экономики</t>
  </si>
  <si>
    <t>Мероприятия по землеустройству и землепользованию</t>
  </si>
  <si>
    <t>Расходы  по землеустройству и землепользованию</t>
  </si>
  <si>
    <t>Иные закупки товаров, работ и услуг для обеспечения государственных (муниципальных) нужд</t>
  </si>
  <si>
    <t>0000000000</t>
  </si>
  <si>
    <t xml:space="preserve">Расходы на выплату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 фондами </t>
  </si>
  <si>
    <t xml:space="preserve">Расходы на выплату персоналу в целях обеспечения выполнения функцийгосударственными (муниципальными) органами , казенными учреждениями, органами управления государственными  фондами </t>
  </si>
  <si>
    <t>Субсидии некоммерческим организациям( за исключением государственных( муниципальных) учреждений)</t>
  </si>
  <si>
    <t xml:space="preserve">Расходы на выплату персоналу в целях обеспечения выполнения функций государственными (муниципальными) оргнами, казенными учреждениями, органами управления государственными  фондами </t>
  </si>
  <si>
    <t>Исполнено</t>
  </si>
  <si>
    <t>Процент исполнения  к годовому плану</t>
  </si>
  <si>
    <t>Расходы по исполнению полномочий по определению поставщиков</t>
  </si>
  <si>
    <t>Расходы по исполнению полномочий контрольносчетной комисии органов местного самоуправления муниципальных образований</t>
  </si>
  <si>
    <t>Культура и кинематография</t>
  </si>
  <si>
    <t>Культура</t>
  </si>
  <si>
    <t>Расходы  на создание условий для организации догуга и обеспечение жителей поселения услугами организаций культуры</t>
  </si>
  <si>
    <t>Другие вопросы в области жилищно-коммунального хозяйства</t>
  </si>
  <si>
    <t>Межбюджетные трансферты на утверждение правил землепользования и застройки, утверждение местных нормативов градостроительного проектирования поселений, осуществление земельного контроля за использованием земель поселения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</si>
  <si>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</si>
  <si>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исполнение полномочий по осуществлению внутреннего контроля</t>
  </si>
  <si>
    <t>2720039000 </t>
  </si>
  <si>
    <t>82001М000П</t>
  </si>
  <si>
    <t>84002М000П</t>
  </si>
  <si>
    <t>87001М000П</t>
  </si>
  <si>
    <t>84001Д000П</t>
  </si>
  <si>
    <t>80 0 01 М000П</t>
  </si>
  <si>
    <t xml:space="preserve"> Глава администрации Пинеровского муниципального образования                                                    Брагин Д.В.</t>
  </si>
  <si>
    <t>Содействие в уточнение сведений о границах населенных пунктов и территориальных зон в Едином государственном реестре недвижимости</t>
  </si>
  <si>
    <t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</t>
  </si>
  <si>
    <t>Муниципальная  программа  «Ремонт водозаборной скважины хозяйственно- питьевого водоснабжения с. Алмазово Балашовского района  Саратовской области».</t>
  </si>
  <si>
    <t>83002S0000</t>
  </si>
  <si>
    <t>МП "Формирование и содержание муниципального имущества на территории Пинеровского муниципального образования"</t>
  </si>
  <si>
    <t>Муниципальная  программа " Об обеспечение первичных мер пожарной безопасности  Пинеровского МО"</t>
  </si>
  <si>
    <t>Муниципальная  программа "Повышение безопасности дорожного движения на территории  Пинеровском МО "</t>
  </si>
  <si>
    <t>МП "Развитие и совершенствование дорожной деятельности и дорог общего пользования местного значения, расположенных в границах Пинеровского МО за счет средств дорожного фонда "</t>
  </si>
  <si>
    <t>МП "Формирование и содержание муниципального имущества на территории Пинеровского муниципального образования "</t>
  </si>
  <si>
    <t>Муниципальная  программа "Энергосбережение и повышение энергетической эффективности  на территории Пинеровского МО"</t>
  </si>
  <si>
    <t>Реализация инициативных проектов за счет субсидий из областного бюджета («Ремонт водозаборной скважины хозяйственно-питьевого водоснабжения с. Алмазово Балашовского района Саратовской области»)</t>
  </si>
  <si>
    <t>83 0 02 72102</t>
  </si>
  <si>
    <t>Реализация инициативных проектов за счет средств местного бюджета в части инициативных платежей граждан («Ремонт водозаборной скважины хозяйственно-питьевого водоснабжения с. Алмазово Балашовского района Саратовской области»)</t>
  </si>
  <si>
    <t>83002S2112</t>
  </si>
  <si>
    <t>83002S2122</t>
  </si>
  <si>
    <t>83002S2132</t>
  </si>
  <si>
    <t>Реализация инициативных проектов за счет средств местного бюджета в части инициативных платежей индивидуальных предпринимателей и юридических лиц («Ремонт водозаборной скважины хозяйственно-питьевого водоснабжения с. Алмазово Балашовского района Саратовской области»)</t>
  </si>
  <si>
    <t>Совет Пинеровского муниципального образования Балашовского муниципального района Саратовской области</t>
  </si>
  <si>
    <t>МП" Развитие физической культуры и спорта в Пинеровском муниципальномобразовании на "</t>
  </si>
  <si>
    <t>Расходы на выплату персоналу государственных     (муниципальных ) органов</t>
  </si>
  <si>
    <t>Участие в предупреждении и ликвидации и ликвидации последствий ЧС в границах поселений    (ст.14 п.8,23)</t>
  </si>
  <si>
    <t>МП "Формирование и содержание муниципального имущества на территории Пинеровского муниципального образования  "</t>
  </si>
  <si>
    <t xml:space="preserve">Отчет об исполнении  расходов бюджета Пинеровского муниципального образования Балашовского муниципального района Саратовской области за 2023 год по ведомственной структуре расходов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</si>
</sst>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000"/>
    <numFmt numFmtId="183" formatCode="#,##0.00;[Red]\-#,##0.00;0.00"/>
    <numFmt numFmtId="184" formatCode="#,##0.0;[Red]\-#,##0.0"/>
    <numFmt numFmtId="185" formatCode="0.0"/>
    <numFmt numFmtId="186" formatCode="0000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5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0"/>
    </font>
    <font>
      <sz val="11"/>
      <color indexed="58"/>
      <name val="Times New Roman"/>
      <family val="1"/>
    </font>
    <font>
      <b/>
      <sz val="11"/>
      <color indexed="58"/>
      <name val="Times New Roman"/>
      <family val="1"/>
    </font>
    <font>
      <sz val="8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34" fillId="0" borderId="1">
      <alignment horizontal="left" wrapText="1" indent="2"/>
      <protection/>
    </xf>
    <xf numFmtId="49" fontId="34" fillId="0" borderId="2">
      <alignment horizont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3" applyNumberFormat="0" applyAlignment="0" applyProtection="0"/>
    <xf numFmtId="0" fontId="19" fillId="20" borderId="4" applyNumberFormat="0" applyAlignment="0" applyProtection="0"/>
    <xf numFmtId="0" fontId="20" fillId="20" borderId="3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2" fillId="21" borderId="9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1" fillId="0" borderId="11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56" applyNumberFormat="1" applyFont="1" applyFill="1" applyAlignment="1" applyProtection="1">
      <alignment horizontal="centerContinuous"/>
      <protection hidden="1"/>
    </xf>
    <xf numFmtId="0" fontId="1" fillId="0" borderId="0" xfId="56" applyProtection="1">
      <alignment/>
      <protection hidden="1"/>
    </xf>
    <xf numFmtId="0" fontId="1" fillId="0" borderId="0" xfId="56">
      <alignment/>
      <protection/>
    </xf>
    <xf numFmtId="0" fontId="4" fillId="0" borderId="0" xfId="56" applyNumberFormat="1" applyFont="1" applyFill="1" applyAlignment="1" applyProtection="1">
      <alignment horizontal="right"/>
      <protection hidden="1"/>
    </xf>
    <xf numFmtId="0" fontId="2" fillId="0" borderId="0" xfId="56" applyNumberFormat="1" applyFont="1" applyFill="1" applyAlignment="1" applyProtection="1">
      <alignment/>
      <protection hidden="1"/>
    </xf>
    <xf numFmtId="0" fontId="1" fillId="0" borderId="0" xfId="56" applyFont="1">
      <alignment/>
      <protection/>
    </xf>
    <xf numFmtId="0" fontId="5" fillId="0" borderId="0" xfId="56" applyFont="1">
      <alignment/>
      <protection/>
    </xf>
    <xf numFmtId="0" fontId="6" fillId="0" borderId="12" xfId="56" applyFont="1" applyBorder="1">
      <alignment/>
      <protection/>
    </xf>
    <xf numFmtId="0" fontId="7" fillId="0" borderId="12" xfId="56" applyFont="1" applyBorder="1">
      <alignment/>
      <protection/>
    </xf>
    <xf numFmtId="181" fontId="7" fillId="0" borderId="12" xfId="55" applyNumberFormat="1" applyFont="1" applyFill="1" applyBorder="1" applyAlignment="1" applyProtection="1">
      <alignment horizontal="center"/>
      <protection hidden="1"/>
    </xf>
    <xf numFmtId="182" fontId="7" fillId="0" borderId="12" xfId="55" applyNumberFormat="1" applyFont="1" applyFill="1" applyBorder="1" applyAlignment="1" applyProtection="1">
      <alignment horizontal="center"/>
      <protection hidden="1"/>
    </xf>
    <xf numFmtId="186" fontId="7" fillId="0" borderId="12" xfId="55" applyNumberFormat="1" applyFont="1" applyFill="1" applyBorder="1" applyAlignment="1" applyProtection="1">
      <alignment wrapText="1"/>
      <protection hidden="1"/>
    </xf>
    <xf numFmtId="0" fontId="1" fillId="0" borderId="0" xfId="56" applyFont="1">
      <alignment/>
      <protection/>
    </xf>
    <xf numFmtId="0" fontId="1" fillId="7" borderId="0" xfId="56" applyFont="1" applyFill="1">
      <alignment/>
      <protection/>
    </xf>
    <xf numFmtId="0" fontId="1" fillId="0" borderId="0" xfId="56" applyFont="1" applyFill="1">
      <alignment/>
      <protection/>
    </xf>
    <xf numFmtId="0" fontId="1" fillId="0" borderId="0" xfId="56" applyFill="1">
      <alignment/>
      <protection/>
    </xf>
    <xf numFmtId="0" fontId="1" fillId="0" borderId="13" xfId="56" applyNumberFormat="1" applyFont="1" applyFill="1" applyBorder="1" applyAlignment="1" applyProtection="1">
      <alignment horizontal="left"/>
      <protection hidden="1"/>
    </xf>
    <xf numFmtId="0" fontId="6" fillId="0" borderId="12" xfId="56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6" applyNumberFormat="1" applyFont="1" applyFill="1" applyBorder="1" applyAlignment="1" applyProtection="1">
      <alignment horizontal="center" vertical="center"/>
      <protection hidden="1"/>
    </xf>
    <xf numFmtId="0" fontId="6" fillId="0" borderId="12" xfId="56" applyNumberFormat="1" applyFont="1" applyFill="1" applyBorder="1" applyAlignment="1" applyProtection="1">
      <alignment horizontal="centerContinuous"/>
      <protection hidden="1"/>
    </xf>
    <xf numFmtId="0" fontId="6" fillId="0" borderId="12" xfId="56" applyNumberFormat="1" applyFont="1" applyFill="1" applyBorder="1" applyAlignment="1" applyProtection="1">
      <alignment horizontal="center"/>
      <protection hidden="1"/>
    </xf>
    <xf numFmtId="186" fontId="7" fillId="0" borderId="12" xfId="56" applyNumberFormat="1" applyFont="1" applyFill="1" applyBorder="1" applyAlignment="1" applyProtection="1">
      <alignment horizontal="left" wrapText="1"/>
      <protection hidden="1"/>
    </xf>
    <xf numFmtId="182" fontId="7" fillId="0" borderId="12" xfId="56" applyNumberFormat="1" applyFont="1" applyFill="1" applyBorder="1" applyAlignment="1" applyProtection="1">
      <alignment horizontal="center"/>
      <protection hidden="1"/>
    </xf>
    <xf numFmtId="186" fontId="6" fillId="0" borderId="12" xfId="56" applyNumberFormat="1" applyFont="1" applyFill="1" applyBorder="1" applyAlignment="1" applyProtection="1">
      <alignment wrapText="1"/>
      <protection hidden="1"/>
    </xf>
    <xf numFmtId="181" fontId="6" fillId="0" borderId="12" xfId="56" applyNumberFormat="1" applyFont="1" applyFill="1" applyBorder="1" applyAlignment="1" applyProtection="1">
      <alignment horizontal="center"/>
      <protection hidden="1"/>
    </xf>
    <xf numFmtId="187" fontId="6" fillId="0" borderId="12" xfId="56" applyNumberFormat="1" applyFont="1" applyFill="1" applyBorder="1" applyAlignment="1" applyProtection="1">
      <alignment/>
      <protection hidden="1"/>
    </xf>
    <xf numFmtId="181" fontId="7" fillId="0" borderId="12" xfId="56" applyNumberFormat="1" applyFont="1" applyFill="1" applyBorder="1" applyAlignment="1" applyProtection="1">
      <alignment horizontal="center"/>
      <protection hidden="1"/>
    </xf>
    <xf numFmtId="187" fontId="7" fillId="0" borderId="12" xfId="56" applyNumberFormat="1" applyFont="1" applyFill="1" applyBorder="1" applyAlignment="1" applyProtection="1">
      <alignment/>
      <protection hidden="1"/>
    </xf>
    <xf numFmtId="186" fontId="6" fillId="0" borderId="12" xfId="56" applyNumberFormat="1" applyFont="1" applyFill="1" applyBorder="1" applyAlignment="1" applyProtection="1">
      <alignment horizontal="left" wrapText="1"/>
      <protection hidden="1"/>
    </xf>
    <xf numFmtId="186" fontId="7" fillId="0" borderId="12" xfId="56" applyNumberFormat="1" applyFont="1" applyFill="1" applyBorder="1" applyAlignment="1" applyProtection="1">
      <alignment wrapText="1"/>
      <protection hidden="1"/>
    </xf>
    <xf numFmtId="49" fontId="7" fillId="0" borderId="12" xfId="0" applyNumberFormat="1" applyFont="1" applyFill="1" applyBorder="1" applyAlignment="1">
      <alignment horizontal="left" vertical="center" wrapText="1"/>
    </xf>
    <xf numFmtId="0" fontId="7" fillId="0" borderId="12" xfId="56" applyFont="1" applyFill="1" applyBorder="1">
      <alignment/>
      <protection/>
    </xf>
    <xf numFmtId="187" fontId="7" fillId="0" borderId="12" xfId="55" applyNumberFormat="1" applyFont="1" applyFill="1" applyBorder="1" applyAlignment="1" applyProtection="1">
      <alignment/>
      <protection hidden="1"/>
    </xf>
    <xf numFmtId="187" fontId="7" fillId="0" borderId="12" xfId="44" applyNumberFormat="1" applyFont="1" applyFill="1" applyBorder="1" applyAlignment="1" applyProtection="1">
      <alignment/>
      <protection hidden="1"/>
    </xf>
    <xf numFmtId="187" fontId="7" fillId="0" borderId="12" xfId="56" applyNumberFormat="1" applyFont="1" applyFill="1" applyBorder="1">
      <alignment/>
      <protection/>
    </xf>
    <xf numFmtId="0" fontId="6" fillId="0" borderId="12" xfId="56" applyFont="1" applyFill="1" applyBorder="1">
      <alignment/>
      <protection/>
    </xf>
    <xf numFmtId="0" fontId="6" fillId="0" borderId="14" xfId="56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6" applyNumberFormat="1" applyFont="1" applyFill="1" applyBorder="1" applyAlignment="1" applyProtection="1">
      <alignment horizontal="center"/>
      <protection hidden="1"/>
    </xf>
    <xf numFmtId="180" fontId="6" fillId="0" borderId="14" xfId="56" applyNumberFormat="1" applyFont="1" applyFill="1" applyBorder="1" applyAlignment="1" applyProtection="1">
      <alignment horizontal="center"/>
      <protection hidden="1"/>
    </xf>
    <xf numFmtId="180" fontId="7" fillId="0" borderId="14" xfId="56" applyNumberFormat="1" applyFont="1" applyFill="1" applyBorder="1" applyAlignment="1" applyProtection="1">
      <alignment horizontal="center"/>
      <protection hidden="1"/>
    </xf>
    <xf numFmtId="180" fontId="7" fillId="0" borderId="14" xfId="55" applyNumberFormat="1" applyFont="1" applyFill="1" applyBorder="1" applyAlignment="1" applyProtection="1">
      <alignment horizontal="center"/>
      <protection hidden="1"/>
    </xf>
    <xf numFmtId="180" fontId="6" fillId="0" borderId="14" xfId="55" applyNumberFormat="1" applyFont="1" applyFill="1" applyBorder="1" applyAlignment="1" applyProtection="1">
      <alignment horizontal="center"/>
      <protection hidden="1"/>
    </xf>
    <xf numFmtId="49" fontId="7" fillId="0" borderId="12" xfId="56" applyNumberFormat="1" applyFont="1" applyFill="1" applyBorder="1" applyAlignment="1" applyProtection="1">
      <alignment horizontal="center"/>
      <protection hidden="1"/>
    </xf>
    <xf numFmtId="49" fontId="6" fillId="0" borderId="12" xfId="56" applyNumberFormat="1" applyFont="1" applyFill="1" applyBorder="1" applyAlignment="1" applyProtection="1">
      <alignment horizontal="center"/>
      <protection hidden="1"/>
    </xf>
    <xf numFmtId="187" fontId="6" fillId="0" borderId="12" xfId="55" applyNumberFormat="1" applyFont="1" applyFill="1" applyBorder="1" applyAlignment="1" applyProtection="1">
      <alignment/>
      <protection hidden="1"/>
    </xf>
    <xf numFmtId="0" fontId="8" fillId="0" borderId="12" xfId="56" applyFont="1" applyBorder="1">
      <alignment/>
      <protection/>
    </xf>
    <xf numFmtId="0" fontId="29" fillId="0" borderId="12" xfId="56" applyFont="1" applyBorder="1" applyAlignment="1">
      <alignment horizontal="center" wrapText="1"/>
      <protection/>
    </xf>
    <xf numFmtId="185" fontId="1" fillId="0" borderId="0" xfId="56" applyNumberFormat="1">
      <alignment/>
      <protection/>
    </xf>
    <xf numFmtId="185" fontId="29" fillId="0" borderId="12" xfId="56" applyNumberFormat="1" applyFont="1" applyBorder="1" applyAlignment="1">
      <alignment vertical="center"/>
      <protection/>
    </xf>
    <xf numFmtId="185" fontId="28" fillId="0" borderId="12" xfId="56" applyNumberFormat="1" applyFont="1" applyBorder="1">
      <alignment/>
      <protection/>
    </xf>
    <xf numFmtId="0" fontId="7" fillId="0" borderId="12" xfId="0" applyFont="1" applyFill="1" applyBorder="1" applyAlignment="1">
      <alignment wrapText="1"/>
    </xf>
    <xf numFmtId="0" fontId="7" fillId="0" borderId="15" xfId="56" applyFont="1" applyFill="1" applyBorder="1">
      <alignment/>
      <protection/>
    </xf>
    <xf numFmtId="186" fontId="6" fillId="0" borderId="12" xfId="55" applyNumberFormat="1" applyFont="1" applyFill="1" applyBorder="1" applyAlignment="1" applyProtection="1">
      <alignment wrapText="1"/>
      <protection hidden="1"/>
    </xf>
    <xf numFmtId="181" fontId="6" fillId="0" borderId="12" xfId="55" applyNumberFormat="1" applyFont="1" applyFill="1" applyBorder="1" applyAlignment="1" applyProtection="1">
      <alignment horizontal="center"/>
      <protection hidden="1"/>
    </xf>
    <xf numFmtId="49" fontId="6" fillId="0" borderId="12" xfId="55" applyNumberFormat="1" applyFont="1" applyFill="1" applyBorder="1" applyAlignment="1" applyProtection="1">
      <alignment horizontal="center"/>
      <protection hidden="1"/>
    </xf>
    <xf numFmtId="186" fontId="6" fillId="0" borderId="12" xfId="55" applyNumberFormat="1" applyFont="1" applyFill="1" applyBorder="1" applyAlignment="1" applyProtection="1">
      <alignment horizontal="left" wrapText="1"/>
      <protection hidden="1"/>
    </xf>
    <xf numFmtId="182" fontId="6" fillId="0" borderId="12" xfId="55" applyNumberFormat="1" applyFont="1" applyFill="1" applyBorder="1" applyAlignment="1" applyProtection="1">
      <alignment horizontal="center"/>
      <protection hidden="1"/>
    </xf>
    <xf numFmtId="0" fontId="6" fillId="0" borderId="12" xfId="56" applyFont="1" applyFill="1" applyBorder="1" applyAlignment="1">
      <alignment horizontal="left"/>
      <protection/>
    </xf>
    <xf numFmtId="0" fontId="7" fillId="0" borderId="14" xfId="56" applyFont="1" applyFill="1" applyBorder="1">
      <alignment/>
      <protection/>
    </xf>
    <xf numFmtId="187" fontId="6" fillId="0" borderId="12" xfId="56" applyNumberFormat="1" applyFont="1" applyFill="1" applyBorder="1">
      <alignment/>
      <protection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180" fontId="7" fillId="0" borderId="12" xfId="56" applyNumberFormat="1" applyFont="1" applyFill="1" applyBorder="1" applyAlignment="1" applyProtection="1">
      <alignment horizontal="center"/>
      <protection hidden="1"/>
    </xf>
    <xf numFmtId="187" fontId="7" fillId="0" borderId="15" xfId="55" applyNumberFormat="1" applyFont="1" applyFill="1" applyBorder="1" applyAlignment="1" applyProtection="1">
      <alignment/>
      <protection hidden="1"/>
    </xf>
    <xf numFmtId="0" fontId="6" fillId="0" borderId="12" xfId="0" applyFont="1" applyBorder="1" applyAlignment="1">
      <alignment wrapText="1"/>
    </xf>
    <xf numFmtId="187" fontId="6" fillId="0" borderId="15" xfId="55" applyNumberFormat="1" applyFont="1" applyFill="1" applyBorder="1" applyAlignment="1" applyProtection="1">
      <alignment/>
      <protection hidden="1"/>
    </xf>
    <xf numFmtId="182" fontId="6" fillId="0" borderId="12" xfId="56" applyNumberFormat="1" applyFont="1" applyFill="1" applyBorder="1" applyAlignment="1" applyProtection="1">
      <alignment horizontal="center"/>
      <protection hidden="1"/>
    </xf>
    <xf numFmtId="186" fontId="7" fillId="0" borderId="16" xfId="56" applyNumberFormat="1" applyFont="1" applyFill="1" applyBorder="1" applyAlignment="1" applyProtection="1">
      <alignment horizontal="left" wrapText="1"/>
      <protection hidden="1"/>
    </xf>
    <xf numFmtId="0" fontId="7" fillId="0" borderId="16" xfId="56" applyFont="1" applyFill="1" applyBorder="1">
      <alignment/>
      <protection/>
    </xf>
    <xf numFmtId="181" fontId="7" fillId="0" borderId="16" xfId="55" applyNumberFormat="1" applyFont="1" applyFill="1" applyBorder="1" applyAlignment="1" applyProtection="1">
      <alignment horizontal="center"/>
      <protection hidden="1"/>
    </xf>
    <xf numFmtId="180" fontId="7" fillId="0" borderId="17" xfId="55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Alignment="1">
      <alignment wrapText="1"/>
    </xf>
    <xf numFmtId="0" fontId="31" fillId="0" borderId="0" xfId="56" applyNumberFormat="1" applyFont="1" applyFill="1" applyAlignment="1" applyProtection="1">
      <alignment horizontal="centerContinuous"/>
      <protection hidden="1"/>
    </xf>
    <xf numFmtId="0" fontId="30" fillId="0" borderId="12" xfId="56" applyFont="1" applyFill="1" applyBorder="1">
      <alignment/>
      <protection/>
    </xf>
    <xf numFmtId="0" fontId="31" fillId="0" borderId="0" xfId="56" applyFont="1">
      <alignment/>
      <protection/>
    </xf>
    <xf numFmtId="0" fontId="7" fillId="0" borderId="0" xfId="0" applyFont="1" applyAlignment="1">
      <alignment horizontal="center"/>
    </xf>
    <xf numFmtId="0" fontId="6" fillId="0" borderId="0" xfId="56" applyNumberFormat="1" applyFont="1" applyFill="1" applyAlignment="1" applyProtection="1">
      <alignment wrapText="1"/>
      <protection hidden="1"/>
    </xf>
    <xf numFmtId="187" fontId="32" fillId="0" borderId="12" xfId="56" applyNumberFormat="1" applyFont="1" applyFill="1" applyBorder="1" applyAlignment="1" applyProtection="1">
      <alignment/>
      <protection hidden="1"/>
    </xf>
    <xf numFmtId="185" fontId="32" fillId="0" borderId="12" xfId="56" applyNumberFormat="1" applyFont="1" applyFill="1" applyBorder="1" applyAlignment="1" applyProtection="1">
      <alignment/>
      <protection hidden="1"/>
    </xf>
    <xf numFmtId="187" fontId="33" fillId="0" borderId="12" xfId="56" applyNumberFormat="1" applyFont="1" applyFill="1" applyBorder="1" applyAlignment="1" applyProtection="1">
      <alignment/>
      <protection hidden="1"/>
    </xf>
    <xf numFmtId="185" fontId="32" fillId="0" borderId="12" xfId="56" applyNumberFormat="1" applyFont="1" applyFill="1" applyBorder="1">
      <alignment/>
      <protection/>
    </xf>
    <xf numFmtId="185" fontId="32" fillId="0" borderId="12" xfId="55" applyNumberFormat="1" applyFont="1" applyFill="1" applyBorder="1" applyAlignment="1" applyProtection="1">
      <alignment/>
      <protection hidden="1"/>
    </xf>
    <xf numFmtId="187" fontId="32" fillId="0" borderId="12" xfId="44" applyNumberFormat="1" applyFont="1" applyFill="1" applyBorder="1" applyAlignment="1" applyProtection="1">
      <alignment/>
      <protection hidden="1"/>
    </xf>
    <xf numFmtId="187" fontId="32" fillId="0" borderId="12" xfId="55" applyNumberFormat="1" applyFont="1" applyFill="1" applyBorder="1" applyAlignment="1" applyProtection="1">
      <alignment/>
      <protection hidden="1"/>
    </xf>
    <xf numFmtId="187" fontId="33" fillId="0" borderId="15" xfId="55" applyNumberFormat="1" applyFont="1" applyFill="1" applyBorder="1" applyAlignment="1" applyProtection="1">
      <alignment/>
      <protection hidden="1"/>
    </xf>
    <xf numFmtId="187" fontId="32" fillId="0" borderId="15" xfId="55" applyNumberFormat="1" applyFont="1" applyFill="1" applyBorder="1" applyAlignment="1" applyProtection="1">
      <alignment/>
      <protection hidden="1"/>
    </xf>
    <xf numFmtId="187" fontId="33" fillId="0" borderId="12" xfId="55" applyNumberFormat="1" applyFont="1" applyFill="1" applyBorder="1" applyAlignment="1" applyProtection="1">
      <alignment/>
      <protection hidden="1"/>
    </xf>
    <xf numFmtId="49" fontId="7" fillId="0" borderId="0" xfId="0" applyNumberFormat="1" applyFont="1" applyAlignment="1">
      <alignment horizontal="center"/>
    </xf>
    <xf numFmtId="0" fontId="7" fillId="0" borderId="16" xfId="56" applyFont="1" applyBorder="1">
      <alignment/>
      <protection/>
    </xf>
    <xf numFmtId="181" fontId="7" fillId="0" borderId="16" xfId="56" applyNumberFormat="1" applyFont="1" applyFill="1" applyBorder="1" applyAlignment="1" applyProtection="1">
      <alignment horizontal="center"/>
      <protection hidden="1"/>
    </xf>
    <xf numFmtId="180" fontId="7" fillId="0" borderId="17" xfId="56" applyNumberFormat="1" applyFont="1" applyFill="1" applyBorder="1" applyAlignment="1" applyProtection="1">
      <alignment horizontal="center"/>
      <protection hidden="1"/>
    </xf>
    <xf numFmtId="187" fontId="7" fillId="0" borderId="16" xfId="56" applyNumberFormat="1" applyFont="1" applyFill="1" applyBorder="1">
      <alignment/>
      <protection/>
    </xf>
    <xf numFmtId="186" fontId="7" fillId="0" borderId="16" xfId="56" applyNumberFormat="1" applyFont="1" applyFill="1" applyBorder="1" applyAlignment="1" applyProtection="1">
      <alignment wrapText="1"/>
      <protection hidden="1"/>
    </xf>
    <xf numFmtId="186" fontId="7" fillId="0" borderId="14" xfId="56" applyNumberFormat="1" applyFont="1" applyFill="1" applyBorder="1" applyAlignment="1" applyProtection="1">
      <alignment horizontal="left" wrapText="1"/>
      <protection hidden="1"/>
    </xf>
    <xf numFmtId="0" fontId="6" fillId="0" borderId="18" xfId="0" applyFont="1" applyBorder="1" applyAlignment="1">
      <alignment horizontal="right"/>
    </xf>
    <xf numFmtId="181" fontId="6" fillId="0" borderId="18" xfId="55" applyNumberFormat="1" applyFont="1" applyFill="1" applyBorder="1" applyAlignment="1" applyProtection="1">
      <alignment horizontal="center"/>
      <protection hidden="1"/>
    </xf>
    <xf numFmtId="0" fontId="6" fillId="0" borderId="18" xfId="0" applyFont="1" applyBorder="1" applyAlignment="1">
      <alignment horizontal="center"/>
    </xf>
    <xf numFmtId="180" fontId="6" fillId="0" borderId="18" xfId="56" applyNumberFormat="1" applyFont="1" applyFill="1" applyBorder="1" applyAlignment="1" applyProtection="1">
      <alignment horizontal="center"/>
      <protection hidden="1"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187" fontId="7" fillId="0" borderId="19" xfId="55" applyNumberFormat="1" applyFont="1" applyFill="1" applyBorder="1" applyAlignment="1" applyProtection="1">
      <alignment/>
      <protection hidden="1"/>
    </xf>
    <xf numFmtId="180" fontId="7" fillId="0" borderId="12" xfId="55" applyNumberFormat="1" applyFont="1" applyFill="1" applyBorder="1" applyAlignment="1" applyProtection="1">
      <alignment horizontal="center"/>
      <protection hidden="1"/>
    </xf>
    <xf numFmtId="0" fontId="7" fillId="0" borderId="0" xfId="0" applyFont="1" applyAlignment="1">
      <alignment wrapText="1"/>
    </xf>
    <xf numFmtId="187" fontId="7" fillId="0" borderId="16" xfId="55" applyNumberFormat="1" applyFont="1" applyFill="1" applyBorder="1" applyAlignment="1" applyProtection="1">
      <alignment/>
      <protection hidden="1"/>
    </xf>
    <xf numFmtId="2" fontId="7" fillId="0" borderId="12" xfId="0" applyNumberFormat="1" applyFont="1" applyBorder="1" applyAlignment="1">
      <alignment horizontal="right"/>
    </xf>
    <xf numFmtId="187" fontId="6" fillId="0" borderId="12" xfId="56" applyNumberFormat="1" applyFont="1" applyBorder="1">
      <alignment/>
      <protection/>
    </xf>
    <xf numFmtId="185" fontId="7" fillId="0" borderId="12" xfId="56" applyNumberFormat="1" applyFont="1" applyFill="1" applyBorder="1" applyAlignment="1" applyProtection="1">
      <alignment/>
      <protection hidden="1"/>
    </xf>
    <xf numFmtId="185" fontId="7" fillId="0" borderId="12" xfId="56" applyNumberFormat="1" applyFont="1" applyFill="1" applyBorder="1">
      <alignment/>
      <protection/>
    </xf>
    <xf numFmtId="185" fontId="33" fillId="0" borderId="12" xfId="55" applyNumberFormat="1" applyFont="1" applyFill="1" applyBorder="1" applyAlignment="1" applyProtection="1">
      <alignment/>
      <protection hidden="1"/>
    </xf>
    <xf numFmtId="185" fontId="32" fillId="0" borderId="15" xfId="56" applyNumberFormat="1" applyFont="1" applyFill="1" applyBorder="1">
      <alignment/>
      <protection/>
    </xf>
    <xf numFmtId="185" fontId="33" fillId="0" borderId="12" xfId="56" applyNumberFormat="1" applyFont="1" applyFill="1" applyBorder="1">
      <alignment/>
      <protection/>
    </xf>
    <xf numFmtId="0" fontId="6" fillId="0" borderId="0" xfId="56" applyNumberFormat="1" applyFont="1" applyFill="1" applyAlignment="1" applyProtection="1">
      <alignment horizontal="center" wrapText="1"/>
      <protection hidden="1"/>
    </xf>
    <xf numFmtId="0" fontId="8" fillId="0" borderId="0" xfId="56" applyFont="1" applyAlignment="1">
      <alignment horizontal="lef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xl8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tmp" xfId="55"/>
    <cellStyle name="Обычный_Tmp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168"/>
  <sheetViews>
    <sheetView tabSelected="1" view="pageBreakPreview" zoomScaleSheetLayoutView="100" workbookViewId="0" topLeftCell="A148">
      <selection activeCell="F175" sqref="F175"/>
    </sheetView>
  </sheetViews>
  <sheetFormatPr defaultColWidth="9.00390625" defaultRowHeight="12.75"/>
  <cols>
    <col min="1" max="1" width="2.625" style="3" customWidth="1"/>
    <col min="2" max="2" width="47.75390625" style="3" customWidth="1"/>
    <col min="3" max="3" width="6.875" style="3" customWidth="1"/>
    <col min="4" max="4" width="7.875" style="3" customWidth="1"/>
    <col min="5" max="5" width="8.125" style="3" customWidth="1"/>
    <col min="6" max="6" width="14.00390625" style="76" customWidth="1"/>
    <col min="7" max="7" width="10.00390625" style="3" customWidth="1"/>
    <col min="8" max="8" width="9.25390625" style="3" customWidth="1"/>
    <col min="9" max="9" width="9.75390625" style="48" customWidth="1"/>
    <col min="10" max="10" width="8.125" style="3" customWidth="1"/>
    <col min="11" max="16384" width="9.125" style="3" customWidth="1"/>
  </cols>
  <sheetData>
    <row r="1" spans="2:10" ht="30" customHeight="1">
      <c r="B1" s="114" t="s">
        <v>110</v>
      </c>
      <c r="C1" s="114"/>
      <c r="D1" s="114"/>
      <c r="E1" s="114"/>
      <c r="F1" s="114"/>
      <c r="G1" s="114"/>
      <c r="H1" s="114"/>
      <c r="I1" s="114"/>
      <c r="J1" s="78"/>
    </row>
    <row r="2" spans="1:8" ht="16.5" customHeight="1">
      <c r="A2" s="2"/>
      <c r="B2" s="17"/>
      <c r="C2" s="1"/>
      <c r="D2" s="1"/>
      <c r="E2" s="1"/>
      <c r="F2" s="74"/>
      <c r="G2" s="1"/>
      <c r="H2" s="4" t="s">
        <v>11</v>
      </c>
    </row>
    <row r="3" spans="1:10" ht="65.25" customHeight="1">
      <c r="A3" s="2"/>
      <c r="B3" s="19" t="s">
        <v>0</v>
      </c>
      <c r="C3" s="18" t="s">
        <v>1</v>
      </c>
      <c r="D3" s="18" t="s">
        <v>2</v>
      </c>
      <c r="E3" s="18" t="s">
        <v>3</v>
      </c>
      <c r="F3" s="18" t="s">
        <v>4</v>
      </c>
      <c r="G3" s="37" t="s">
        <v>6</v>
      </c>
      <c r="H3" s="19" t="s">
        <v>18</v>
      </c>
      <c r="I3" s="49" t="s">
        <v>70</v>
      </c>
      <c r="J3" s="47" t="s">
        <v>71</v>
      </c>
    </row>
    <row r="4" spans="1:10" ht="12.75" customHeight="1">
      <c r="A4" s="5"/>
      <c r="B4" s="20">
        <v>1</v>
      </c>
      <c r="C4" s="20">
        <v>2</v>
      </c>
      <c r="D4" s="21">
        <v>3</v>
      </c>
      <c r="E4" s="21">
        <v>4</v>
      </c>
      <c r="F4" s="21">
        <v>5</v>
      </c>
      <c r="G4" s="38">
        <v>6</v>
      </c>
      <c r="H4" s="21">
        <v>7</v>
      </c>
      <c r="I4" s="50"/>
      <c r="J4" s="46"/>
    </row>
    <row r="5" spans="2:10" ht="43.5">
      <c r="B5" s="24" t="s">
        <v>105</v>
      </c>
      <c r="C5" s="8">
        <v>228</v>
      </c>
      <c r="D5" s="25">
        <v>1</v>
      </c>
      <c r="E5" s="25">
        <v>0</v>
      </c>
      <c r="F5" s="43" t="s">
        <v>65</v>
      </c>
      <c r="G5" s="39">
        <v>0</v>
      </c>
      <c r="H5" s="26">
        <f>H6</f>
        <v>478.4</v>
      </c>
      <c r="I5" s="26">
        <f>I6</f>
        <v>476.2</v>
      </c>
      <c r="J5" s="108">
        <f>I5/H5*100</f>
        <v>99.54013377926422</v>
      </c>
    </row>
    <row r="6" spans="2:10" s="6" customFormat="1" ht="60">
      <c r="B6" s="22" t="s">
        <v>55</v>
      </c>
      <c r="C6" s="9">
        <v>228</v>
      </c>
      <c r="D6" s="27">
        <v>1</v>
      </c>
      <c r="E6" s="27">
        <v>3</v>
      </c>
      <c r="F6" s="43" t="s">
        <v>65</v>
      </c>
      <c r="G6" s="40">
        <v>0</v>
      </c>
      <c r="H6" s="28">
        <f aca="true" t="shared" si="0" ref="H6:I10">H7</f>
        <v>478.4</v>
      </c>
      <c r="I6" s="28">
        <f t="shared" si="0"/>
        <v>476.2</v>
      </c>
      <c r="J6" s="108">
        <f>I6/H6*100</f>
        <v>99.54013377926422</v>
      </c>
    </row>
    <row r="7" spans="2:10" s="6" customFormat="1" ht="30">
      <c r="B7" s="30" t="s">
        <v>12</v>
      </c>
      <c r="C7" s="9">
        <v>228</v>
      </c>
      <c r="D7" s="27">
        <v>1</v>
      </c>
      <c r="E7" s="27">
        <v>3</v>
      </c>
      <c r="F7" s="23">
        <v>2110001200</v>
      </c>
      <c r="G7" s="40">
        <v>0</v>
      </c>
      <c r="H7" s="28">
        <f t="shared" si="0"/>
        <v>478.4</v>
      </c>
      <c r="I7" s="28">
        <f t="shared" si="0"/>
        <v>476.2</v>
      </c>
      <c r="J7" s="108">
        <f aca="true" t="shared" si="1" ref="J7:J70">I7/H7*100</f>
        <v>99.54013377926422</v>
      </c>
    </row>
    <row r="8" spans="2:10" s="6" customFormat="1" ht="30">
      <c r="B8" s="30" t="s">
        <v>33</v>
      </c>
      <c r="C8" s="9">
        <v>228</v>
      </c>
      <c r="D8" s="27">
        <v>1</v>
      </c>
      <c r="E8" s="27">
        <v>3</v>
      </c>
      <c r="F8" s="23">
        <v>2110001200</v>
      </c>
      <c r="G8" s="40">
        <v>0</v>
      </c>
      <c r="H8" s="28">
        <f t="shared" si="0"/>
        <v>478.4</v>
      </c>
      <c r="I8" s="28">
        <f t="shared" si="0"/>
        <v>476.2</v>
      </c>
      <c r="J8" s="108">
        <f t="shared" si="1"/>
        <v>99.54013377926422</v>
      </c>
    </row>
    <row r="9" spans="2:10" s="6" customFormat="1" ht="30">
      <c r="B9" s="22" t="s">
        <v>34</v>
      </c>
      <c r="C9" s="9">
        <v>228</v>
      </c>
      <c r="D9" s="27">
        <v>1</v>
      </c>
      <c r="E9" s="27">
        <v>3</v>
      </c>
      <c r="F9" s="23">
        <v>2110001200</v>
      </c>
      <c r="G9" s="40">
        <v>0</v>
      </c>
      <c r="H9" s="28">
        <f t="shared" si="0"/>
        <v>478.4</v>
      </c>
      <c r="I9" s="28">
        <f t="shared" si="0"/>
        <v>476.2</v>
      </c>
      <c r="J9" s="108">
        <f t="shared" si="1"/>
        <v>99.54013377926422</v>
      </c>
    </row>
    <row r="10" spans="2:10" s="6" customFormat="1" ht="75">
      <c r="B10" s="22" t="s">
        <v>66</v>
      </c>
      <c r="C10" s="9">
        <v>228</v>
      </c>
      <c r="D10" s="27">
        <v>1</v>
      </c>
      <c r="E10" s="27">
        <v>3</v>
      </c>
      <c r="F10" s="23">
        <v>2110001200</v>
      </c>
      <c r="G10" s="40">
        <v>100</v>
      </c>
      <c r="H10" s="28">
        <f t="shared" si="0"/>
        <v>478.4</v>
      </c>
      <c r="I10" s="109">
        <f t="shared" si="0"/>
        <v>476.2</v>
      </c>
      <c r="J10" s="108">
        <f t="shared" si="1"/>
        <v>99.54013377926422</v>
      </c>
    </row>
    <row r="11" spans="2:10" s="6" customFormat="1" ht="30">
      <c r="B11" s="22" t="s">
        <v>30</v>
      </c>
      <c r="C11" s="9">
        <v>228</v>
      </c>
      <c r="D11" s="27">
        <v>1</v>
      </c>
      <c r="E11" s="27">
        <v>3</v>
      </c>
      <c r="F11" s="23">
        <v>2110001200</v>
      </c>
      <c r="G11" s="40">
        <v>120</v>
      </c>
      <c r="H11" s="28">
        <v>478.4</v>
      </c>
      <c r="I11" s="110">
        <v>476.2</v>
      </c>
      <c r="J11" s="108">
        <f t="shared" si="1"/>
        <v>99.54013377926422</v>
      </c>
    </row>
    <row r="12" spans="2:10" s="6" customFormat="1" ht="46.5" customHeight="1">
      <c r="B12" s="29" t="s">
        <v>14</v>
      </c>
      <c r="C12" s="8">
        <v>228</v>
      </c>
      <c r="D12" s="25">
        <v>1</v>
      </c>
      <c r="E12" s="25"/>
      <c r="F12" s="44" t="s">
        <v>65</v>
      </c>
      <c r="G12" s="40">
        <v>0</v>
      </c>
      <c r="H12" s="26">
        <f>H13+H61+H68+H81+H100+H154+H160</f>
        <v>20826.6</v>
      </c>
      <c r="I12" s="26">
        <f>I13+I61+I68+I81+I100+I154+I160</f>
        <v>19576.4</v>
      </c>
      <c r="J12" s="108">
        <f t="shared" si="1"/>
        <v>93.99709986267563</v>
      </c>
    </row>
    <row r="13" spans="2:10" s="6" customFormat="1" ht="14.25">
      <c r="B13" s="24" t="s">
        <v>25</v>
      </c>
      <c r="C13" s="36">
        <v>228</v>
      </c>
      <c r="D13" s="25">
        <v>1</v>
      </c>
      <c r="E13" s="25">
        <v>0</v>
      </c>
      <c r="F13" s="44" t="s">
        <v>65</v>
      </c>
      <c r="G13" s="39">
        <v>0</v>
      </c>
      <c r="H13" s="26">
        <f>H14+H35+H43</f>
        <v>6470.6</v>
      </c>
      <c r="I13" s="26">
        <f>I14+I35+I43</f>
        <v>6179.400000000001</v>
      </c>
      <c r="J13" s="60">
        <f t="shared" si="1"/>
        <v>95.49964454610082</v>
      </c>
    </row>
    <row r="14" spans="2:10" ht="60">
      <c r="B14" s="30" t="s">
        <v>7</v>
      </c>
      <c r="C14" s="32">
        <v>228</v>
      </c>
      <c r="D14" s="27">
        <v>1</v>
      </c>
      <c r="E14" s="27">
        <v>4</v>
      </c>
      <c r="F14" s="43" t="s">
        <v>65</v>
      </c>
      <c r="G14" s="40">
        <v>0</v>
      </c>
      <c r="H14" s="28">
        <f>H15</f>
        <v>5864.400000000001</v>
      </c>
      <c r="I14" s="28">
        <f>I15</f>
        <v>5594.300000000001</v>
      </c>
      <c r="J14" s="60">
        <f t="shared" si="1"/>
        <v>95.394243230339</v>
      </c>
    </row>
    <row r="15" spans="2:10" ht="30">
      <c r="B15" s="30" t="s">
        <v>12</v>
      </c>
      <c r="C15" s="32">
        <v>228</v>
      </c>
      <c r="D15" s="27">
        <v>1</v>
      </c>
      <c r="E15" s="27">
        <v>4</v>
      </c>
      <c r="F15" s="23">
        <v>2100000000</v>
      </c>
      <c r="G15" s="40">
        <v>0</v>
      </c>
      <c r="H15" s="28">
        <f>H16+H30</f>
        <v>5864.400000000001</v>
      </c>
      <c r="I15" s="28">
        <f>I16+I30</f>
        <v>5594.300000000001</v>
      </c>
      <c r="J15" s="60">
        <f t="shared" si="1"/>
        <v>95.394243230339</v>
      </c>
    </row>
    <row r="16" spans="2:10" ht="30">
      <c r="B16" s="30" t="s">
        <v>35</v>
      </c>
      <c r="C16" s="32">
        <v>228</v>
      </c>
      <c r="D16" s="27">
        <v>1</v>
      </c>
      <c r="E16" s="27">
        <v>4</v>
      </c>
      <c r="F16" s="23">
        <v>2120000000</v>
      </c>
      <c r="G16" s="40">
        <v>0</v>
      </c>
      <c r="H16" s="28">
        <f>H17+H20+H27</f>
        <v>5853.8</v>
      </c>
      <c r="I16" s="28">
        <f>I17+I20+I27</f>
        <v>5583.700000000001</v>
      </c>
      <c r="J16" s="60">
        <f t="shared" si="1"/>
        <v>95.38590317400664</v>
      </c>
    </row>
    <row r="17" spans="2:10" ht="30">
      <c r="B17" s="30" t="s">
        <v>36</v>
      </c>
      <c r="C17" s="32">
        <v>228</v>
      </c>
      <c r="D17" s="27">
        <v>1</v>
      </c>
      <c r="E17" s="27">
        <v>4</v>
      </c>
      <c r="F17" s="23">
        <v>2120002100</v>
      </c>
      <c r="G17" s="40">
        <v>0</v>
      </c>
      <c r="H17" s="28">
        <f>H19</f>
        <v>1163.3</v>
      </c>
      <c r="I17" s="28">
        <f>I19</f>
        <v>1155.8</v>
      </c>
      <c r="J17" s="60">
        <f t="shared" si="1"/>
        <v>99.3552823863148</v>
      </c>
    </row>
    <row r="18" spans="2:10" ht="75">
      <c r="B18" s="22" t="s">
        <v>67</v>
      </c>
      <c r="C18" s="32">
        <v>228</v>
      </c>
      <c r="D18" s="27">
        <v>1</v>
      </c>
      <c r="E18" s="27">
        <v>4</v>
      </c>
      <c r="F18" s="23">
        <v>21200002100</v>
      </c>
      <c r="G18" s="40">
        <v>100</v>
      </c>
      <c r="H18" s="28">
        <f>H19</f>
        <v>1163.3</v>
      </c>
      <c r="I18" s="80">
        <f>I19</f>
        <v>1155.8</v>
      </c>
      <c r="J18" s="60">
        <f t="shared" si="1"/>
        <v>99.3552823863148</v>
      </c>
    </row>
    <row r="19" spans="2:10" ht="30">
      <c r="B19" s="22" t="s">
        <v>30</v>
      </c>
      <c r="C19" s="32">
        <v>228</v>
      </c>
      <c r="D19" s="27">
        <v>1</v>
      </c>
      <c r="E19" s="27">
        <v>4</v>
      </c>
      <c r="F19" s="23">
        <v>2120002100</v>
      </c>
      <c r="G19" s="40">
        <v>120</v>
      </c>
      <c r="H19" s="28">
        <v>1163.3</v>
      </c>
      <c r="I19" s="82">
        <v>1155.8</v>
      </c>
      <c r="J19" s="60">
        <f t="shared" si="1"/>
        <v>99.3552823863148</v>
      </c>
    </row>
    <row r="20" spans="2:10" ht="30">
      <c r="B20" s="30" t="s">
        <v>37</v>
      </c>
      <c r="C20" s="32">
        <v>228</v>
      </c>
      <c r="D20" s="27">
        <v>1</v>
      </c>
      <c r="E20" s="27">
        <v>4</v>
      </c>
      <c r="F20" s="23">
        <v>2120002200</v>
      </c>
      <c r="G20" s="40">
        <v>0</v>
      </c>
      <c r="H20" s="28">
        <f>H21+H23+H25</f>
        <v>4676.5</v>
      </c>
      <c r="I20" s="79">
        <f>I21+I23+I25</f>
        <v>4417.1</v>
      </c>
      <c r="J20" s="60">
        <f t="shared" si="1"/>
        <v>94.45311664706512</v>
      </c>
    </row>
    <row r="21" spans="2:10" ht="75">
      <c r="B21" s="22" t="s">
        <v>51</v>
      </c>
      <c r="C21" s="32">
        <v>228</v>
      </c>
      <c r="D21" s="27">
        <v>1</v>
      </c>
      <c r="E21" s="27">
        <v>4</v>
      </c>
      <c r="F21" s="23">
        <v>2120002200</v>
      </c>
      <c r="G21" s="40">
        <v>100</v>
      </c>
      <c r="H21" s="28">
        <f>H22</f>
        <v>3736.1</v>
      </c>
      <c r="I21" s="28">
        <f>I22</f>
        <v>3719.8</v>
      </c>
      <c r="J21" s="60">
        <f t="shared" si="1"/>
        <v>99.5637161746206</v>
      </c>
    </row>
    <row r="22" spans="2:10" ht="30">
      <c r="B22" s="22" t="s">
        <v>107</v>
      </c>
      <c r="C22" s="32">
        <v>228</v>
      </c>
      <c r="D22" s="27">
        <v>1</v>
      </c>
      <c r="E22" s="27">
        <v>4</v>
      </c>
      <c r="F22" s="23">
        <v>2120002200</v>
      </c>
      <c r="G22" s="40">
        <v>120</v>
      </c>
      <c r="H22" s="28">
        <v>3736.1</v>
      </c>
      <c r="I22" s="82">
        <v>3719.8</v>
      </c>
      <c r="J22" s="60">
        <f t="shared" si="1"/>
        <v>99.5637161746206</v>
      </c>
    </row>
    <row r="23" spans="2:10" ht="30">
      <c r="B23" s="22" t="s">
        <v>31</v>
      </c>
      <c r="C23" s="32">
        <v>228</v>
      </c>
      <c r="D23" s="27">
        <v>1</v>
      </c>
      <c r="E23" s="27">
        <v>4</v>
      </c>
      <c r="F23" s="23">
        <v>2120002200</v>
      </c>
      <c r="G23" s="40">
        <v>200</v>
      </c>
      <c r="H23" s="28">
        <f>H24</f>
        <v>938.4</v>
      </c>
      <c r="I23" s="80">
        <f>I24</f>
        <v>696.3</v>
      </c>
      <c r="J23" s="60">
        <f t="shared" si="1"/>
        <v>74.20076726342711</v>
      </c>
    </row>
    <row r="24" spans="2:10" ht="42" customHeight="1">
      <c r="B24" s="22" t="s">
        <v>52</v>
      </c>
      <c r="C24" s="32">
        <v>228</v>
      </c>
      <c r="D24" s="27">
        <v>1</v>
      </c>
      <c r="E24" s="27">
        <v>4</v>
      </c>
      <c r="F24" s="23">
        <v>2120002200</v>
      </c>
      <c r="G24" s="40">
        <v>240</v>
      </c>
      <c r="H24" s="28">
        <v>938.4</v>
      </c>
      <c r="I24" s="82">
        <v>696.3</v>
      </c>
      <c r="J24" s="60">
        <f t="shared" si="1"/>
        <v>74.20076726342711</v>
      </c>
    </row>
    <row r="25" spans="2:10" ht="15">
      <c r="B25" s="30" t="s">
        <v>45</v>
      </c>
      <c r="C25" s="32">
        <v>228</v>
      </c>
      <c r="D25" s="27">
        <v>1</v>
      </c>
      <c r="E25" s="27">
        <v>4</v>
      </c>
      <c r="F25" s="23">
        <v>2120002200</v>
      </c>
      <c r="G25" s="40">
        <v>800</v>
      </c>
      <c r="H25" s="28">
        <f>H26</f>
        <v>2</v>
      </c>
      <c r="I25" s="80">
        <f>I26</f>
        <v>1</v>
      </c>
      <c r="J25" s="60">
        <f t="shared" si="1"/>
        <v>50</v>
      </c>
    </row>
    <row r="26" spans="2:10" ht="15">
      <c r="B26" s="30" t="s">
        <v>46</v>
      </c>
      <c r="C26" s="32">
        <v>228</v>
      </c>
      <c r="D26" s="27">
        <v>1</v>
      </c>
      <c r="E26" s="27">
        <v>4</v>
      </c>
      <c r="F26" s="23">
        <v>2120002200</v>
      </c>
      <c r="G26" s="40">
        <v>850</v>
      </c>
      <c r="H26" s="28">
        <v>2</v>
      </c>
      <c r="I26" s="80">
        <v>1</v>
      </c>
      <c r="J26" s="60">
        <f t="shared" si="1"/>
        <v>50</v>
      </c>
    </row>
    <row r="27" spans="2:10" ht="45">
      <c r="B27" s="30" t="s">
        <v>38</v>
      </c>
      <c r="C27" s="32">
        <v>228</v>
      </c>
      <c r="D27" s="27">
        <v>1</v>
      </c>
      <c r="E27" s="27">
        <v>4</v>
      </c>
      <c r="F27" s="23">
        <v>2120006100</v>
      </c>
      <c r="G27" s="40">
        <v>0</v>
      </c>
      <c r="H27" s="28">
        <f>H28</f>
        <v>14</v>
      </c>
      <c r="I27" s="80">
        <f>I28</f>
        <v>10.8</v>
      </c>
      <c r="J27" s="60">
        <f t="shared" si="1"/>
        <v>77.14285714285715</v>
      </c>
    </row>
    <row r="28" spans="2:10" ht="15">
      <c r="B28" s="30" t="s">
        <v>45</v>
      </c>
      <c r="C28" s="32">
        <v>228</v>
      </c>
      <c r="D28" s="27">
        <v>1</v>
      </c>
      <c r="E28" s="27">
        <v>4</v>
      </c>
      <c r="F28" s="23">
        <v>2120006100</v>
      </c>
      <c r="G28" s="40">
        <v>800</v>
      </c>
      <c r="H28" s="28">
        <f>H29</f>
        <v>14</v>
      </c>
      <c r="I28" s="80">
        <f>I29</f>
        <v>10.8</v>
      </c>
      <c r="J28" s="60">
        <f t="shared" si="1"/>
        <v>77.14285714285715</v>
      </c>
    </row>
    <row r="29" spans="2:10" ht="15">
      <c r="B29" s="94" t="s">
        <v>46</v>
      </c>
      <c r="C29" s="32">
        <v>228</v>
      </c>
      <c r="D29" s="27">
        <v>1</v>
      </c>
      <c r="E29" s="27">
        <v>4</v>
      </c>
      <c r="F29" s="23">
        <v>2120006100</v>
      </c>
      <c r="G29" s="40">
        <v>850</v>
      </c>
      <c r="H29" s="28">
        <v>14</v>
      </c>
      <c r="I29" s="82">
        <v>10.8</v>
      </c>
      <c r="J29" s="60">
        <f t="shared" si="1"/>
        <v>77.14285714285715</v>
      </c>
    </row>
    <row r="30" spans="2:10" ht="21" customHeight="1">
      <c r="B30" s="29" t="s">
        <v>47</v>
      </c>
      <c r="C30" s="36">
        <v>228</v>
      </c>
      <c r="D30" s="25">
        <v>1</v>
      </c>
      <c r="E30" s="25">
        <v>4</v>
      </c>
      <c r="F30" s="68">
        <v>2700000000</v>
      </c>
      <c r="G30" s="39">
        <v>0</v>
      </c>
      <c r="H30" s="26">
        <f aca="true" t="shared" si="2" ref="H30:I33">H31</f>
        <v>10.6</v>
      </c>
      <c r="I30" s="26">
        <f t="shared" si="2"/>
        <v>10.6</v>
      </c>
      <c r="J30" s="60">
        <f t="shared" si="1"/>
        <v>100</v>
      </c>
    </row>
    <row r="31" spans="2:10" ht="45">
      <c r="B31" s="31" t="s">
        <v>48</v>
      </c>
      <c r="C31" s="32">
        <v>228</v>
      </c>
      <c r="D31" s="27">
        <v>1</v>
      </c>
      <c r="E31" s="27">
        <v>4</v>
      </c>
      <c r="F31" s="23">
        <v>2720000000</v>
      </c>
      <c r="G31" s="40">
        <v>0</v>
      </c>
      <c r="H31" s="28">
        <f t="shared" si="2"/>
        <v>10.6</v>
      </c>
      <c r="I31" s="79">
        <f t="shared" si="2"/>
        <v>10.6</v>
      </c>
      <c r="J31" s="60">
        <f t="shared" si="1"/>
        <v>100</v>
      </c>
    </row>
    <row r="32" spans="2:10" ht="30">
      <c r="B32" s="30" t="s">
        <v>72</v>
      </c>
      <c r="C32" s="32">
        <v>228</v>
      </c>
      <c r="D32" s="27">
        <v>1</v>
      </c>
      <c r="E32" s="27">
        <v>4</v>
      </c>
      <c r="F32" s="23">
        <v>2720000000</v>
      </c>
      <c r="G32" s="40">
        <v>0</v>
      </c>
      <c r="H32" s="28">
        <f t="shared" si="2"/>
        <v>10.6</v>
      </c>
      <c r="I32" s="79">
        <f t="shared" si="2"/>
        <v>10.6</v>
      </c>
      <c r="J32" s="60">
        <f t="shared" si="1"/>
        <v>100</v>
      </c>
    </row>
    <row r="33" spans="2:10" ht="15">
      <c r="B33" s="22" t="s">
        <v>28</v>
      </c>
      <c r="C33" s="32">
        <v>228</v>
      </c>
      <c r="D33" s="27">
        <v>1</v>
      </c>
      <c r="E33" s="27">
        <v>4</v>
      </c>
      <c r="F33" s="23">
        <v>2720038000</v>
      </c>
      <c r="G33" s="40">
        <v>500</v>
      </c>
      <c r="H33" s="28">
        <f t="shared" si="2"/>
        <v>10.6</v>
      </c>
      <c r="I33" s="79">
        <f t="shared" si="2"/>
        <v>10.6</v>
      </c>
      <c r="J33" s="60">
        <f t="shared" si="1"/>
        <v>100</v>
      </c>
    </row>
    <row r="34" spans="2:10" ht="15">
      <c r="B34" s="22" t="s">
        <v>50</v>
      </c>
      <c r="C34" s="32">
        <v>228</v>
      </c>
      <c r="D34" s="27">
        <v>1</v>
      </c>
      <c r="E34" s="27">
        <v>4</v>
      </c>
      <c r="F34" s="23">
        <v>2720038000</v>
      </c>
      <c r="G34" s="40">
        <v>540</v>
      </c>
      <c r="H34" s="28">
        <v>10.6</v>
      </c>
      <c r="I34" s="82">
        <v>10.6</v>
      </c>
      <c r="J34" s="60">
        <f t="shared" si="1"/>
        <v>100</v>
      </c>
    </row>
    <row r="35" spans="2:10" ht="42" customHeight="1">
      <c r="B35" s="73" t="s">
        <v>79</v>
      </c>
      <c r="C35" s="36">
        <v>228</v>
      </c>
      <c r="D35" s="25">
        <v>1</v>
      </c>
      <c r="E35" s="25">
        <v>6</v>
      </c>
      <c r="F35" s="68">
        <v>2700000000</v>
      </c>
      <c r="G35" s="39">
        <v>0</v>
      </c>
      <c r="H35" s="26">
        <f>H36</f>
        <v>37.4</v>
      </c>
      <c r="I35" s="26">
        <f>I36</f>
        <v>37.4</v>
      </c>
      <c r="J35" s="60">
        <f t="shared" si="1"/>
        <v>100</v>
      </c>
    </row>
    <row r="36" spans="2:10" ht="45">
      <c r="B36" s="31" t="s">
        <v>48</v>
      </c>
      <c r="C36" s="32">
        <v>228</v>
      </c>
      <c r="D36" s="27">
        <v>1</v>
      </c>
      <c r="E36" s="27">
        <v>4</v>
      </c>
      <c r="F36" s="23">
        <v>2720000000</v>
      </c>
      <c r="G36" s="40">
        <v>0</v>
      </c>
      <c r="H36" s="28">
        <f>H37+H40</f>
        <v>37.4</v>
      </c>
      <c r="I36" s="28">
        <f>I37+I40</f>
        <v>37.4</v>
      </c>
      <c r="J36" s="60">
        <f t="shared" si="1"/>
        <v>100</v>
      </c>
    </row>
    <row r="37" spans="2:10" ht="45">
      <c r="B37" s="30" t="s">
        <v>73</v>
      </c>
      <c r="C37" s="32">
        <v>228</v>
      </c>
      <c r="D37" s="27">
        <v>1</v>
      </c>
      <c r="E37" s="27">
        <v>6</v>
      </c>
      <c r="F37" s="23">
        <v>2720000000</v>
      </c>
      <c r="G37" s="40">
        <v>0</v>
      </c>
      <c r="H37" s="28">
        <f>H38</f>
        <v>4.6</v>
      </c>
      <c r="I37" s="79">
        <f>I38</f>
        <v>4.6</v>
      </c>
      <c r="J37" s="60">
        <f t="shared" si="1"/>
        <v>100</v>
      </c>
    </row>
    <row r="38" spans="2:10" ht="15">
      <c r="B38" s="22" t="s">
        <v>28</v>
      </c>
      <c r="C38" s="32">
        <v>228</v>
      </c>
      <c r="D38" s="27">
        <v>1</v>
      </c>
      <c r="E38" s="27">
        <v>6</v>
      </c>
      <c r="F38" s="23">
        <v>2720037000</v>
      </c>
      <c r="G38" s="40">
        <v>500</v>
      </c>
      <c r="H38" s="28">
        <f>H39</f>
        <v>4.6</v>
      </c>
      <c r="I38" s="79">
        <f>I39</f>
        <v>4.6</v>
      </c>
      <c r="J38" s="60">
        <f t="shared" si="1"/>
        <v>100</v>
      </c>
    </row>
    <row r="39" spans="2:10" ht="15">
      <c r="B39" s="22" t="s">
        <v>50</v>
      </c>
      <c r="C39" s="32">
        <v>228</v>
      </c>
      <c r="D39" s="27">
        <v>1</v>
      </c>
      <c r="E39" s="27">
        <v>6</v>
      </c>
      <c r="F39" s="23">
        <v>2720037000</v>
      </c>
      <c r="G39" s="40">
        <v>540</v>
      </c>
      <c r="H39" s="28">
        <v>4.6</v>
      </c>
      <c r="I39" s="82">
        <v>4.6</v>
      </c>
      <c r="J39" s="60">
        <f t="shared" si="1"/>
        <v>100</v>
      </c>
    </row>
    <row r="40" spans="2:10" ht="30">
      <c r="B40" s="22" t="s">
        <v>80</v>
      </c>
      <c r="C40" s="9">
        <v>228</v>
      </c>
      <c r="D40" s="27">
        <v>1</v>
      </c>
      <c r="E40" s="27">
        <v>6</v>
      </c>
      <c r="F40" s="77" t="s">
        <v>81</v>
      </c>
      <c r="G40" s="40">
        <v>0</v>
      </c>
      <c r="H40" s="35">
        <f>H42</f>
        <v>32.8</v>
      </c>
      <c r="I40" s="82">
        <f>I41</f>
        <v>32.8</v>
      </c>
      <c r="J40" s="60">
        <f t="shared" si="1"/>
        <v>100</v>
      </c>
    </row>
    <row r="41" spans="2:10" ht="15">
      <c r="B41" s="22" t="s">
        <v>28</v>
      </c>
      <c r="C41" s="9">
        <v>228</v>
      </c>
      <c r="D41" s="27">
        <v>1</v>
      </c>
      <c r="E41" s="27">
        <v>6</v>
      </c>
      <c r="F41" s="77" t="s">
        <v>81</v>
      </c>
      <c r="G41" s="40">
        <v>500</v>
      </c>
      <c r="H41" s="35">
        <f>H42</f>
        <v>32.8</v>
      </c>
      <c r="I41" s="82">
        <f>I42</f>
        <v>32.8</v>
      </c>
      <c r="J41" s="60">
        <f t="shared" si="1"/>
        <v>100</v>
      </c>
    </row>
    <row r="42" spans="2:10" ht="15">
      <c r="B42" s="69" t="s">
        <v>50</v>
      </c>
      <c r="C42" s="90">
        <v>228</v>
      </c>
      <c r="D42" s="91">
        <v>1</v>
      </c>
      <c r="E42" s="91">
        <v>6</v>
      </c>
      <c r="F42" s="77" t="s">
        <v>81</v>
      </c>
      <c r="G42" s="92">
        <v>540</v>
      </c>
      <c r="H42" s="93">
        <v>32.8</v>
      </c>
      <c r="I42" s="82">
        <v>32.8</v>
      </c>
      <c r="J42" s="60">
        <f t="shared" si="1"/>
        <v>100</v>
      </c>
    </row>
    <row r="43" spans="2:10" ht="14.25">
      <c r="B43" s="29" t="s">
        <v>19</v>
      </c>
      <c r="C43" s="36">
        <v>228</v>
      </c>
      <c r="D43" s="25">
        <v>1</v>
      </c>
      <c r="E43" s="25">
        <v>13</v>
      </c>
      <c r="F43" s="44" t="s">
        <v>65</v>
      </c>
      <c r="G43" s="39">
        <v>0</v>
      </c>
      <c r="H43" s="26">
        <f>H44+H49+H57</f>
        <v>568.8</v>
      </c>
      <c r="I43" s="26">
        <f>I44+I49+I57</f>
        <v>547.7</v>
      </c>
      <c r="J43" s="60">
        <f t="shared" si="1"/>
        <v>96.29043600562589</v>
      </c>
    </row>
    <row r="44" spans="2:10" ht="20.25" customHeight="1">
      <c r="B44" s="22" t="s">
        <v>56</v>
      </c>
      <c r="C44" s="32">
        <v>228</v>
      </c>
      <c r="D44" s="27">
        <v>1</v>
      </c>
      <c r="E44" s="27">
        <v>13</v>
      </c>
      <c r="F44" s="23">
        <v>2500000000</v>
      </c>
      <c r="G44" s="40">
        <v>0</v>
      </c>
      <c r="H44" s="28">
        <f>H45</f>
        <v>5</v>
      </c>
      <c r="I44" s="80">
        <f>I45</f>
        <v>4.7</v>
      </c>
      <c r="J44" s="60">
        <f t="shared" si="1"/>
        <v>94</v>
      </c>
    </row>
    <row r="45" spans="2:10" ht="75">
      <c r="B45" s="22" t="s">
        <v>57</v>
      </c>
      <c r="C45" s="32">
        <v>228</v>
      </c>
      <c r="D45" s="27">
        <v>1</v>
      </c>
      <c r="E45" s="27">
        <v>13</v>
      </c>
      <c r="F45" s="23">
        <v>2530000000</v>
      </c>
      <c r="G45" s="40">
        <v>0</v>
      </c>
      <c r="H45" s="28">
        <f>H46</f>
        <v>5</v>
      </c>
      <c r="I45" s="80">
        <f>I46</f>
        <v>4.7</v>
      </c>
      <c r="J45" s="60">
        <f t="shared" si="1"/>
        <v>94</v>
      </c>
    </row>
    <row r="46" spans="2:10" ht="60">
      <c r="B46" s="22" t="s">
        <v>53</v>
      </c>
      <c r="C46" s="32">
        <v>228</v>
      </c>
      <c r="D46" s="27">
        <v>1</v>
      </c>
      <c r="E46" s="27">
        <v>13</v>
      </c>
      <c r="F46" s="23">
        <v>2530000020</v>
      </c>
      <c r="G46" s="40">
        <v>0</v>
      </c>
      <c r="H46" s="28">
        <f>H48</f>
        <v>5</v>
      </c>
      <c r="I46" s="80">
        <f>I48</f>
        <v>4.7</v>
      </c>
      <c r="J46" s="60">
        <f t="shared" si="1"/>
        <v>94</v>
      </c>
    </row>
    <row r="47" spans="2:10" ht="33" customHeight="1">
      <c r="B47" s="22" t="s">
        <v>49</v>
      </c>
      <c r="C47" s="32">
        <v>228</v>
      </c>
      <c r="D47" s="27">
        <v>1</v>
      </c>
      <c r="E47" s="27">
        <v>13</v>
      </c>
      <c r="F47" s="23">
        <v>2530000020</v>
      </c>
      <c r="G47" s="40">
        <v>800</v>
      </c>
      <c r="H47" s="28">
        <f>H48</f>
        <v>5</v>
      </c>
      <c r="I47" s="80">
        <f>I48</f>
        <v>4.7</v>
      </c>
      <c r="J47" s="60">
        <f t="shared" si="1"/>
        <v>94</v>
      </c>
    </row>
    <row r="48" spans="2:10" ht="45">
      <c r="B48" s="22" t="s">
        <v>68</v>
      </c>
      <c r="C48" s="32">
        <v>228</v>
      </c>
      <c r="D48" s="27">
        <v>1</v>
      </c>
      <c r="E48" s="27">
        <v>13</v>
      </c>
      <c r="F48" s="23">
        <v>2530000020</v>
      </c>
      <c r="G48" s="40">
        <v>850</v>
      </c>
      <c r="H48" s="28">
        <v>5</v>
      </c>
      <c r="I48" s="82">
        <v>4.7</v>
      </c>
      <c r="J48" s="60">
        <f t="shared" si="1"/>
        <v>94</v>
      </c>
    </row>
    <row r="49" spans="2:10" ht="15">
      <c r="B49" s="22" t="s">
        <v>47</v>
      </c>
      <c r="C49" s="32">
        <v>228</v>
      </c>
      <c r="D49" s="27">
        <v>1</v>
      </c>
      <c r="E49" s="27">
        <v>13</v>
      </c>
      <c r="F49" s="23">
        <v>2700000000</v>
      </c>
      <c r="G49" s="40">
        <v>0</v>
      </c>
      <c r="H49" s="28">
        <f>H50</f>
        <v>488.8</v>
      </c>
      <c r="I49" s="79">
        <f>I50</f>
        <v>468</v>
      </c>
      <c r="J49" s="60">
        <f t="shared" si="1"/>
        <v>95.74468085106382</v>
      </c>
    </row>
    <row r="50" spans="2:10" ht="45">
      <c r="B50" s="31" t="s">
        <v>48</v>
      </c>
      <c r="C50" s="32">
        <v>228</v>
      </c>
      <c r="D50" s="27">
        <v>1</v>
      </c>
      <c r="E50" s="27">
        <v>13</v>
      </c>
      <c r="F50" s="23">
        <v>2720000000</v>
      </c>
      <c r="G50" s="40">
        <v>0</v>
      </c>
      <c r="H50" s="28">
        <f>H51+H54</f>
        <v>488.8</v>
      </c>
      <c r="I50" s="79">
        <f>I51+I54</f>
        <v>468</v>
      </c>
      <c r="J50" s="60">
        <f t="shared" si="1"/>
        <v>95.74468085106382</v>
      </c>
    </row>
    <row r="51" spans="2:10" ht="30">
      <c r="B51" s="22" t="s">
        <v>54</v>
      </c>
      <c r="C51" s="32">
        <v>228</v>
      </c>
      <c r="D51" s="27">
        <v>1</v>
      </c>
      <c r="E51" s="27">
        <v>13</v>
      </c>
      <c r="F51" s="23">
        <v>2720007280</v>
      </c>
      <c r="G51" s="40">
        <v>0</v>
      </c>
      <c r="H51" s="35">
        <f>H52</f>
        <v>468</v>
      </c>
      <c r="I51" s="82">
        <f>I52</f>
        <v>468</v>
      </c>
      <c r="J51" s="60">
        <f t="shared" si="1"/>
        <v>100</v>
      </c>
    </row>
    <row r="52" spans="2:10" ht="15">
      <c r="B52" s="22" t="s">
        <v>28</v>
      </c>
      <c r="C52" s="32">
        <v>228</v>
      </c>
      <c r="D52" s="27">
        <v>1</v>
      </c>
      <c r="E52" s="27">
        <v>13</v>
      </c>
      <c r="F52" s="23">
        <v>2720007280</v>
      </c>
      <c r="G52" s="40">
        <v>500</v>
      </c>
      <c r="H52" s="35">
        <f>H53</f>
        <v>468</v>
      </c>
      <c r="I52" s="82">
        <f>I53</f>
        <v>468</v>
      </c>
      <c r="J52" s="60">
        <f t="shared" si="1"/>
        <v>100</v>
      </c>
    </row>
    <row r="53" spans="2:10" ht="15">
      <c r="B53" s="22" t="s">
        <v>50</v>
      </c>
      <c r="C53" s="32">
        <v>228</v>
      </c>
      <c r="D53" s="27">
        <v>1</v>
      </c>
      <c r="E53" s="27">
        <v>13</v>
      </c>
      <c r="F53" s="23">
        <v>2720007280</v>
      </c>
      <c r="G53" s="40">
        <v>540</v>
      </c>
      <c r="H53" s="35">
        <v>468</v>
      </c>
      <c r="I53" s="82">
        <v>468</v>
      </c>
      <c r="J53" s="60">
        <f t="shared" si="1"/>
        <v>100</v>
      </c>
    </row>
    <row r="54" spans="2:10" ht="45">
      <c r="B54" s="22" t="s">
        <v>29</v>
      </c>
      <c r="C54" s="32">
        <v>228</v>
      </c>
      <c r="D54" s="27">
        <v>1</v>
      </c>
      <c r="E54" s="27">
        <v>13</v>
      </c>
      <c r="F54" s="23">
        <v>2720012280</v>
      </c>
      <c r="G54" s="40">
        <v>0</v>
      </c>
      <c r="H54" s="35">
        <f>H55</f>
        <v>20.8</v>
      </c>
      <c r="I54" s="82">
        <f>I55</f>
        <v>0</v>
      </c>
      <c r="J54" s="60">
        <f t="shared" si="1"/>
        <v>0</v>
      </c>
    </row>
    <row r="55" spans="2:10" ht="15">
      <c r="B55" s="22" t="s">
        <v>28</v>
      </c>
      <c r="C55" s="32">
        <v>228</v>
      </c>
      <c r="D55" s="27">
        <v>1</v>
      </c>
      <c r="E55" s="27">
        <v>13</v>
      </c>
      <c r="F55" s="23">
        <v>2720012280</v>
      </c>
      <c r="G55" s="40">
        <v>500</v>
      </c>
      <c r="H55" s="35">
        <f>H56</f>
        <v>20.8</v>
      </c>
      <c r="I55" s="82">
        <f>I56</f>
        <v>0</v>
      </c>
      <c r="J55" s="60">
        <f t="shared" si="1"/>
        <v>0</v>
      </c>
    </row>
    <row r="56" spans="2:10" ht="15">
      <c r="B56" s="22" t="s">
        <v>50</v>
      </c>
      <c r="C56" s="32">
        <v>228</v>
      </c>
      <c r="D56" s="27">
        <v>1</v>
      </c>
      <c r="E56" s="27">
        <v>13</v>
      </c>
      <c r="F56" s="23">
        <v>2720012280</v>
      </c>
      <c r="G56" s="40">
        <v>540</v>
      </c>
      <c r="H56" s="35">
        <v>20.8</v>
      </c>
      <c r="I56" s="82">
        <v>0</v>
      </c>
      <c r="J56" s="60">
        <f t="shared" si="1"/>
        <v>0</v>
      </c>
    </row>
    <row r="57" spans="2:10" ht="15">
      <c r="B57" s="22" t="s">
        <v>39</v>
      </c>
      <c r="C57" s="32">
        <v>228</v>
      </c>
      <c r="D57" s="27">
        <v>1</v>
      </c>
      <c r="E57" s="27">
        <v>13</v>
      </c>
      <c r="F57" s="77">
        <v>8000000000</v>
      </c>
      <c r="G57" s="41">
        <v>0</v>
      </c>
      <c r="H57" s="35">
        <f aca="true" t="shared" si="3" ref="H57:I59">H58</f>
        <v>75</v>
      </c>
      <c r="I57" s="35">
        <f t="shared" si="3"/>
        <v>75</v>
      </c>
      <c r="J57" s="60">
        <f t="shared" si="1"/>
        <v>100</v>
      </c>
    </row>
    <row r="58" spans="2:10" ht="45">
      <c r="B58" s="22" t="s">
        <v>92</v>
      </c>
      <c r="C58" s="32">
        <v>228</v>
      </c>
      <c r="D58" s="27">
        <v>1</v>
      </c>
      <c r="E58" s="27">
        <v>13</v>
      </c>
      <c r="F58" s="77" t="s">
        <v>84</v>
      </c>
      <c r="G58" s="40">
        <v>0</v>
      </c>
      <c r="H58" s="35">
        <f t="shared" si="3"/>
        <v>75</v>
      </c>
      <c r="I58" s="35">
        <f t="shared" si="3"/>
        <v>75</v>
      </c>
      <c r="J58" s="60">
        <f t="shared" si="1"/>
        <v>100</v>
      </c>
    </row>
    <row r="59" spans="2:10" ht="30">
      <c r="B59" s="22" t="s">
        <v>31</v>
      </c>
      <c r="C59" s="32">
        <v>228</v>
      </c>
      <c r="D59" s="27">
        <v>1</v>
      </c>
      <c r="E59" s="27">
        <v>13</v>
      </c>
      <c r="F59" s="77" t="s">
        <v>84</v>
      </c>
      <c r="G59" s="41">
        <v>200</v>
      </c>
      <c r="H59" s="35">
        <f t="shared" si="3"/>
        <v>75</v>
      </c>
      <c r="I59" s="35">
        <f t="shared" si="3"/>
        <v>75</v>
      </c>
      <c r="J59" s="60">
        <f t="shared" si="1"/>
        <v>100</v>
      </c>
    </row>
    <row r="60" spans="2:10" ht="45">
      <c r="B60" s="69" t="s">
        <v>64</v>
      </c>
      <c r="C60" s="32">
        <v>228</v>
      </c>
      <c r="D60" s="27">
        <v>1</v>
      </c>
      <c r="E60" s="27">
        <v>13</v>
      </c>
      <c r="F60" s="77" t="s">
        <v>84</v>
      </c>
      <c r="G60" s="41">
        <v>240</v>
      </c>
      <c r="H60" s="35">
        <v>75</v>
      </c>
      <c r="I60" s="82">
        <v>75</v>
      </c>
      <c r="J60" s="60">
        <f t="shared" si="1"/>
        <v>100</v>
      </c>
    </row>
    <row r="61" spans="2:10" ht="14.25">
      <c r="B61" s="29" t="s">
        <v>15</v>
      </c>
      <c r="C61" s="36">
        <v>228</v>
      </c>
      <c r="D61" s="25">
        <v>2</v>
      </c>
      <c r="E61" s="25">
        <v>0</v>
      </c>
      <c r="F61" s="44" t="s">
        <v>65</v>
      </c>
      <c r="G61" s="39">
        <v>0</v>
      </c>
      <c r="H61" s="26">
        <f>H62</f>
        <v>288.1</v>
      </c>
      <c r="I61" s="81">
        <f>I62</f>
        <v>288.1</v>
      </c>
      <c r="J61" s="60">
        <f t="shared" si="1"/>
        <v>100</v>
      </c>
    </row>
    <row r="62" spans="2:10" ht="15">
      <c r="B62" s="22" t="s">
        <v>16</v>
      </c>
      <c r="C62" s="32">
        <v>228</v>
      </c>
      <c r="D62" s="27">
        <v>2</v>
      </c>
      <c r="E62" s="27">
        <v>3</v>
      </c>
      <c r="F62" s="43" t="s">
        <v>65</v>
      </c>
      <c r="G62" s="40">
        <v>0</v>
      </c>
      <c r="H62" s="28">
        <f>H64</f>
        <v>288.1</v>
      </c>
      <c r="I62" s="79">
        <f>I64</f>
        <v>288.1</v>
      </c>
      <c r="J62" s="60">
        <f t="shared" si="1"/>
        <v>100</v>
      </c>
    </row>
    <row r="63" spans="2:10" ht="15">
      <c r="B63" s="22" t="s">
        <v>28</v>
      </c>
      <c r="C63" s="32">
        <v>228</v>
      </c>
      <c r="D63" s="27">
        <v>2</v>
      </c>
      <c r="E63" s="27">
        <v>3</v>
      </c>
      <c r="F63" s="23">
        <v>5200000000</v>
      </c>
      <c r="G63" s="40">
        <v>0</v>
      </c>
      <c r="H63" s="28">
        <f>H64</f>
        <v>288.1</v>
      </c>
      <c r="I63" s="79">
        <f>I64</f>
        <v>288.1</v>
      </c>
      <c r="J63" s="60">
        <f t="shared" si="1"/>
        <v>100</v>
      </c>
    </row>
    <row r="64" spans="2:10" ht="15">
      <c r="B64" s="22" t="s">
        <v>28</v>
      </c>
      <c r="C64" s="32">
        <v>228</v>
      </c>
      <c r="D64" s="27">
        <v>2</v>
      </c>
      <c r="E64" s="27">
        <v>3</v>
      </c>
      <c r="F64" s="23">
        <v>5210000000</v>
      </c>
      <c r="G64" s="40">
        <v>0</v>
      </c>
      <c r="H64" s="28">
        <f>H65</f>
        <v>288.1</v>
      </c>
      <c r="I64" s="79">
        <f>I65</f>
        <v>288.1</v>
      </c>
      <c r="J64" s="60">
        <f t="shared" si="1"/>
        <v>100</v>
      </c>
    </row>
    <row r="65" spans="2:10" ht="45.75" customHeight="1">
      <c r="B65" s="22" t="s">
        <v>17</v>
      </c>
      <c r="C65" s="32">
        <v>228</v>
      </c>
      <c r="D65" s="27">
        <v>2</v>
      </c>
      <c r="E65" s="27">
        <v>3</v>
      </c>
      <c r="F65" s="23">
        <v>5210051180</v>
      </c>
      <c r="G65" s="40">
        <v>0</v>
      </c>
      <c r="H65" s="28">
        <f>H67</f>
        <v>288.1</v>
      </c>
      <c r="I65" s="79">
        <f>I67</f>
        <v>288.1</v>
      </c>
      <c r="J65" s="60">
        <f t="shared" si="1"/>
        <v>100</v>
      </c>
    </row>
    <row r="66" spans="2:10" ht="75">
      <c r="B66" s="22" t="s">
        <v>69</v>
      </c>
      <c r="C66" s="32">
        <v>228</v>
      </c>
      <c r="D66" s="27">
        <v>2</v>
      </c>
      <c r="E66" s="27">
        <v>3</v>
      </c>
      <c r="F66" s="23">
        <v>5210051180</v>
      </c>
      <c r="G66" s="40">
        <v>100</v>
      </c>
      <c r="H66" s="28">
        <f>H67</f>
        <v>288.1</v>
      </c>
      <c r="I66" s="79">
        <f>I67</f>
        <v>288.1</v>
      </c>
      <c r="J66" s="60">
        <f t="shared" si="1"/>
        <v>100</v>
      </c>
    </row>
    <row r="67" spans="2:10" ht="30">
      <c r="B67" s="22" t="s">
        <v>30</v>
      </c>
      <c r="C67" s="32">
        <v>228</v>
      </c>
      <c r="D67" s="27">
        <v>2</v>
      </c>
      <c r="E67" s="27">
        <v>3</v>
      </c>
      <c r="F67" s="23">
        <v>5210051180</v>
      </c>
      <c r="G67" s="40">
        <v>120</v>
      </c>
      <c r="H67" s="28">
        <v>288.1</v>
      </c>
      <c r="I67" s="82">
        <v>288.1</v>
      </c>
      <c r="J67" s="60">
        <f t="shared" si="1"/>
        <v>100</v>
      </c>
    </row>
    <row r="68" spans="2:10" ht="28.5">
      <c r="B68" s="24" t="s">
        <v>8</v>
      </c>
      <c r="C68" s="36">
        <v>228</v>
      </c>
      <c r="D68" s="25">
        <v>3</v>
      </c>
      <c r="E68" s="25">
        <v>0</v>
      </c>
      <c r="F68" s="44" t="s">
        <v>65</v>
      </c>
      <c r="G68" s="39">
        <v>0</v>
      </c>
      <c r="H68" s="26">
        <f>H69+H75</f>
        <v>23</v>
      </c>
      <c r="I68" s="26">
        <f>I69+I75</f>
        <v>7</v>
      </c>
      <c r="J68" s="60">
        <f t="shared" si="1"/>
        <v>30.434782608695656</v>
      </c>
    </row>
    <row r="69" spans="2:10" ht="45">
      <c r="B69" s="30" t="s">
        <v>26</v>
      </c>
      <c r="C69" s="32">
        <v>228</v>
      </c>
      <c r="D69" s="27">
        <v>3</v>
      </c>
      <c r="E69" s="27">
        <v>10</v>
      </c>
      <c r="F69" s="43" t="s">
        <v>65</v>
      </c>
      <c r="G69" s="40">
        <v>0</v>
      </c>
      <c r="H69" s="28">
        <f>H71</f>
        <v>7</v>
      </c>
      <c r="I69" s="79">
        <f>I71</f>
        <v>7</v>
      </c>
      <c r="J69" s="60">
        <f t="shared" si="1"/>
        <v>100</v>
      </c>
    </row>
    <row r="70" spans="2:10" ht="15">
      <c r="B70" s="22" t="s">
        <v>47</v>
      </c>
      <c r="C70" s="32">
        <v>228</v>
      </c>
      <c r="D70" s="27">
        <v>3</v>
      </c>
      <c r="E70" s="27">
        <v>10</v>
      </c>
      <c r="F70" s="23">
        <v>2700000000</v>
      </c>
      <c r="G70" s="40">
        <v>0</v>
      </c>
      <c r="H70" s="28">
        <f aca="true" t="shared" si="4" ref="H70:I73">H71</f>
        <v>7</v>
      </c>
      <c r="I70" s="79">
        <f t="shared" si="4"/>
        <v>7</v>
      </c>
      <c r="J70" s="60">
        <f t="shared" si="1"/>
        <v>100</v>
      </c>
    </row>
    <row r="71" spans="2:10" ht="45">
      <c r="B71" s="31" t="s">
        <v>48</v>
      </c>
      <c r="C71" s="32">
        <v>228</v>
      </c>
      <c r="D71" s="27">
        <v>3</v>
      </c>
      <c r="E71" s="27">
        <v>10</v>
      </c>
      <c r="F71" s="23">
        <v>272000000</v>
      </c>
      <c r="G71" s="40">
        <v>0</v>
      </c>
      <c r="H71" s="28">
        <f t="shared" si="4"/>
        <v>7</v>
      </c>
      <c r="I71" s="79">
        <f t="shared" si="4"/>
        <v>7</v>
      </c>
      <c r="J71" s="60">
        <f aca="true" t="shared" si="5" ref="J71:J134">I71/H71*100</f>
        <v>100</v>
      </c>
    </row>
    <row r="72" spans="2:10" ht="40.5" customHeight="1">
      <c r="B72" s="22" t="s">
        <v>108</v>
      </c>
      <c r="C72" s="32">
        <v>228</v>
      </c>
      <c r="D72" s="27">
        <v>3</v>
      </c>
      <c r="E72" s="27">
        <v>10</v>
      </c>
      <c r="F72" s="23">
        <v>2720004280</v>
      </c>
      <c r="G72" s="40">
        <v>0</v>
      </c>
      <c r="H72" s="28">
        <f t="shared" si="4"/>
        <v>7</v>
      </c>
      <c r="I72" s="79">
        <f t="shared" si="4"/>
        <v>7</v>
      </c>
      <c r="J72" s="60">
        <f t="shared" si="5"/>
        <v>100</v>
      </c>
    </row>
    <row r="73" spans="2:10" ht="15">
      <c r="B73" s="22" t="s">
        <v>28</v>
      </c>
      <c r="C73" s="32">
        <v>228</v>
      </c>
      <c r="D73" s="27">
        <v>3</v>
      </c>
      <c r="E73" s="27">
        <v>10</v>
      </c>
      <c r="F73" s="23">
        <v>2720004280</v>
      </c>
      <c r="G73" s="40">
        <v>500</v>
      </c>
      <c r="H73" s="28">
        <f t="shared" si="4"/>
        <v>7</v>
      </c>
      <c r="I73" s="79">
        <f t="shared" si="4"/>
        <v>7</v>
      </c>
      <c r="J73" s="60">
        <f t="shared" si="5"/>
        <v>100</v>
      </c>
    </row>
    <row r="74" spans="2:10" ht="15">
      <c r="B74" s="22" t="s">
        <v>50</v>
      </c>
      <c r="C74" s="32">
        <v>228</v>
      </c>
      <c r="D74" s="27">
        <v>3</v>
      </c>
      <c r="E74" s="27">
        <v>10</v>
      </c>
      <c r="F74" s="23">
        <v>2720004280</v>
      </c>
      <c r="G74" s="40">
        <v>540</v>
      </c>
      <c r="H74" s="28">
        <v>7</v>
      </c>
      <c r="I74" s="82">
        <v>7</v>
      </c>
      <c r="J74" s="60">
        <f t="shared" si="5"/>
        <v>100</v>
      </c>
    </row>
    <row r="75" spans="2:10" ht="20.25" customHeight="1">
      <c r="B75" s="22" t="s">
        <v>59</v>
      </c>
      <c r="C75" s="32">
        <v>228</v>
      </c>
      <c r="D75" s="27">
        <v>3</v>
      </c>
      <c r="E75" s="27">
        <v>10</v>
      </c>
      <c r="F75" s="43" t="s">
        <v>65</v>
      </c>
      <c r="G75" s="40">
        <v>0</v>
      </c>
      <c r="H75" s="28">
        <f>H77</f>
        <v>16</v>
      </c>
      <c r="I75" s="79">
        <f>I77</f>
        <v>0</v>
      </c>
      <c r="J75" s="60">
        <f t="shared" si="5"/>
        <v>0</v>
      </c>
    </row>
    <row r="76" spans="2:10" ht="15">
      <c r="B76" s="22" t="s">
        <v>58</v>
      </c>
      <c r="C76" s="32">
        <v>228</v>
      </c>
      <c r="D76" s="27">
        <v>3</v>
      </c>
      <c r="E76" s="27">
        <v>10</v>
      </c>
      <c r="F76" s="63">
        <v>8000000000</v>
      </c>
      <c r="G76" s="40">
        <v>0</v>
      </c>
      <c r="H76" s="28">
        <f>H77</f>
        <v>16</v>
      </c>
      <c r="I76" s="79">
        <f>I77</f>
        <v>0</v>
      </c>
      <c r="J76" s="60">
        <f t="shared" si="5"/>
        <v>0</v>
      </c>
    </row>
    <row r="77" spans="2:10" ht="15">
      <c r="B77" s="22" t="s">
        <v>39</v>
      </c>
      <c r="C77" s="32">
        <v>228</v>
      </c>
      <c r="D77" s="27">
        <v>3</v>
      </c>
      <c r="E77" s="27">
        <v>10</v>
      </c>
      <c r="F77" s="63">
        <v>8000000000</v>
      </c>
      <c r="G77" s="40">
        <v>0</v>
      </c>
      <c r="H77" s="28">
        <f>H78</f>
        <v>16</v>
      </c>
      <c r="I77" s="79">
        <f>I78</f>
        <v>0</v>
      </c>
      <c r="J77" s="60">
        <f t="shared" si="5"/>
        <v>0</v>
      </c>
    </row>
    <row r="78" spans="2:10" ht="45">
      <c r="B78" s="22" t="s">
        <v>93</v>
      </c>
      <c r="C78" s="32">
        <v>228</v>
      </c>
      <c r="D78" s="27">
        <v>3</v>
      </c>
      <c r="E78" s="27">
        <v>10</v>
      </c>
      <c r="F78" s="63" t="s">
        <v>82</v>
      </c>
      <c r="G78" s="40">
        <v>0</v>
      </c>
      <c r="H78" s="28">
        <f>H80</f>
        <v>16</v>
      </c>
      <c r="I78" s="79">
        <f>I80</f>
        <v>0</v>
      </c>
      <c r="J78" s="60">
        <f t="shared" si="5"/>
        <v>0</v>
      </c>
    </row>
    <row r="79" spans="2:10" ht="30">
      <c r="B79" s="22" t="s">
        <v>31</v>
      </c>
      <c r="C79" s="32">
        <v>228</v>
      </c>
      <c r="D79" s="27">
        <v>3</v>
      </c>
      <c r="E79" s="27">
        <v>10</v>
      </c>
      <c r="F79" s="63" t="s">
        <v>82</v>
      </c>
      <c r="G79" s="40">
        <v>200</v>
      </c>
      <c r="H79" s="28">
        <f>H80</f>
        <v>16</v>
      </c>
      <c r="I79" s="79">
        <f>I80</f>
        <v>0</v>
      </c>
      <c r="J79" s="60">
        <f t="shared" si="5"/>
        <v>0</v>
      </c>
    </row>
    <row r="80" spans="2:10" ht="44.25" customHeight="1">
      <c r="B80" s="22" t="s">
        <v>52</v>
      </c>
      <c r="C80" s="32">
        <v>228</v>
      </c>
      <c r="D80" s="27">
        <v>3</v>
      </c>
      <c r="E80" s="27">
        <v>10</v>
      </c>
      <c r="F80" s="63" t="s">
        <v>82</v>
      </c>
      <c r="G80" s="40">
        <v>240</v>
      </c>
      <c r="H80" s="28">
        <v>16</v>
      </c>
      <c r="I80" s="82">
        <v>0</v>
      </c>
      <c r="J80" s="60">
        <f t="shared" si="5"/>
        <v>0</v>
      </c>
    </row>
    <row r="81" spans="2:10" ht="14.25">
      <c r="B81" s="29" t="s">
        <v>24</v>
      </c>
      <c r="C81" s="36">
        <v>228</v>
      </c>
      <c r="D81" s="25">
        <v>4</v>
      </c>
      <c r="E81" s="25">
        <v>0</v>
      </c>
      <c r="F81" s="44" t="s">
        <v>65</v>
      </c>
      <c r="G81" s="39">
        <v>0</v>
      </c>
      <c r="H81" s="26">
        <f>H82+H91</f>
        <v>5968.3</v>
      </c>
      <c r="I81" s="26">
        <f>I82+I91</f>
        <v>5763</v>
      </c>
      <c r="J81" s="60">
        <f t="shared" si="5"/>
        <v>96.56015950940804</v>
      </c>
    </row>
    <row r="82" spans="2:10" ht="15">
      <c r="B82" s="22" t="s">
        <v>27</v>
      </c>
      <c r="C82" s="36">
        <v>228</v>
      </c>
      <c r="D82" s="25">
        <v>4</v>
      </c>
      <c r="E82" s="25">
        <v>9</v>
      </c>
      <c r="F82" s="44" t="s">
        <v>65</v>
      </c>
      <c r="G82" s="39">
        <v>0</v>
      </c>
      <c r="H82" s="26">
        <f>H83</f>
        <v>5368.3</v>
      </c>
      <c r="I82" s="26">
        <f>I83</f>
        <v>5178</v>
      </c>
      <c r="J82" s="60">
        <f t="shared" si="5"/>
        <v>96.45511614477581</v>
      </c>
    </row>
    <row r="83" spans="2:10" ht="15">
      <c r="B83" s="22" t="s">
        <v>60</v>
      </c>
      <c r="C83" s="32">
        <v>228</v>
      </c>
      <c r="D83" s="27">
        <v>4</v>
      </c>
      <c r="E83" s="27">
        <v>9</v>
      </c>
      <c r="F83" s="63">
        <v>8000000000</v>
      </c>
      <c r="G83" s="40">
        <v>0</v>
      </c>
      <c r="H83" s="28">
        <f>H84</f>
        <v>5368.3</v>
      </c>
      <c r="I83" s="28">
        <f>I84</f>
        <v>5178</v>
      </c>
      <c r="J83" s="35">
        <f t="shared" si="5"/>
        <v>96.45511614477581</v>
      </c>
    </row>
    <row r="84" spans="2:10" ht="15">
      <c r="B84" s="22" t="s">
        <v>39</v>
      </c>
      <c r="C84" s="32">
        <v>228</v>
      </c>
      <c r="D84" s="27">
        <v>4</v>
      </c>
      <c r="E84" s="27">
        <v>9</v>
      </c>
      <c r="F84" s="63">
        <v>8000000000</v>
      </c>
      <c r="G84" s="40">
        <v>0</v>
      </c>
      <c r="H84" s="28">
        <f>H85+H88</f>
        <v>5368.3</v>
      </c>
      <c r="I84" s="28">
        <f>I85+I88</f>
        <v>5178</v>
      </c>
      <c r="J84" s="35">
        <f t="shared" si="5"/>
        <v>96.45511614477581</v>
      </c>
    </row>
    <row r="85" spans="2:10" ht="45">
      <c r="B85" s="51" t="s">
        <v>94</v>
      </c>
      <c r="C85" s="52">
        <v>228</v>
      </c>
      <c r="D85" s="10">
        <v>4</v>
      </c>
      <c r="E85" s="10">
        <v>9</v>
      </c>
      <c r="F85" s="63" t="s">
        <v>83</v>
      </c>
      <c r="G85" s="40">
        <v>0</v>
      </c>
      <c r="H85" s="28">
        <f>H87</f>
        <v>250</v>
      </c>
      <c r="I85" s="79">
        <f>I87</f>
        <v>249.3</v>
      </c>
      <c r="J85" s="35">
        <f t="shared" si="5"/>
        <v>99.72000000000001</v>
      </c>
    </row>
    <row r="86" spans="2:10" ht="30">
      <c r="B86" s="22" t="s">
        <v>31</v>
      </c>
      <c r="C86" s="52">
        <v>228</v>
      </c>
      <c r="D86" s="10">
        <v>4</v>
      </c>
      <c r="E86" s="10">
        <v>9</v>
      </c>
      <c r="F86" s="63" t="s">
        <v>83</v>
      </c>
      <c r="G86" s="41">
        <v>200</v>
      </c>
      <c r="H86" s="28">
        <f>H87</f>
        <v>250</v>
      </c>
      <c r="I86" s="79">
        <f>I87</f>
        <v>249.3</v>
      </c>
      <c r="J86" s="35">
        <f t="shared" si="5"/>
        <v>99.72000000000001</v>
      </c>
    </row>
    <row r="87" spans="2:10" ht="45">
      <c r="B87" s="22" t="s">
        <v>52</v>
      </c>
      <c r="C87" s="52">
        <v>228</v>
      </c>
      <c r="D87" s="10">
        <v>4</v>
      </c>
      <c r="E87" s="10">
        <v>9</v>
      </c>
      <c r="F87" s="63" t="s">
        <v>83</v>
      </c>
      <c r="G87" s="41">
        <v>240</v>
      </c>
      <c r="H87" s="28">
        <v>250</v>
      </c>
      <c r="I87" s="82">
        <v>249.3</v>
      </c>
      <c r="J87" s="35">
        <f t="shared" si="5"/>
        <v>99.72000000000001</v>
      </c>
    </row>
    <row r="88" spans="2:10" ht="63" customHeight="1">
      <c r="B88" s="22" t="s">
        <v>95</v>
      </c>
      <c r="C88" s="32">
        <v>228</v>
      </c>
      <c r="D88" s="27">
        <v>4</v>
      </c>
      <c r="E88" s="27">
        <v>9</v>
      </c>
      <c r="F88" s="63" t="s">
        <v>85</v>
      </c>
      <c r="G88" s="40">
        <v>0</v>
      </c>
      <c r="H88" s="28">
        <f>H90</f>
        <v>5118.3</v>
      </c>
      <c r="I88" s="80">
        <f>I90</f>
        <v>4928.7</v>
      </c>
      <c r="J88" s="35">
        <f t="shared" si="5"/>
        <v>96.29564503839164</v>
      </c>
    </row>
    <row r="89" spans="2:10" ht="30">
      <c r="B89" s="22" t="s">
        <v>31</v>
      </c>
      <c r="C89" s="32">
        <v>228</v>
      </c>
      <c r="D89" s="27">
        <v>4</v>
      </c>
      <c r="E89" s="27">
        <v>9</v>
      </c>
      <c r="F89" s="77" t="s">
        <v>85</v>
      </c>
      <c r="G89" s="40">
        <v>200</v>
      </c>
      <c r="H89" s="28">
        <f>H90</f>
        <v>5118.3</v>
      </c>
      <c r="I89" s="80">
        <f>I90</f>
        <v>4928.7</v>
      </c>
      <c r="J89" s="35">
        <f t="shared" si="5"/>
        <v>96.29564503839164</v>
      </c>
    </row>
    <row r="90" spans="2:10" ht="40.5" customHeight="1">
      <c r="B90" s="22" t="s">
        <v>52</v>
      </c>
      <c r="C90" s="32">
        <v>228</v>
      </c>
      <c r="D90" s="27">
        <v>4</v>
      </c>
      <c r="E90" s="27">
        <v>9</v>
      </c>
      <c r="F90" s="77" t="s">
        <v>85</v>
      </c>
      <c r="G90" s="40">
        <v>240</v>
      </c>
      <c r="H90" s="28">
        <v>5118.3</v>
      </c>
      <c r="I90" s="82">
        <v>4928.7</v>
      </c>
      <c r="J90" s="35">
        <f t="shared" si="5"/>
        <v>96.29564503839164</v>
      </c>
    </row>
    <row r="91" spans="2:10" ht="16.5" customHeight="1">
      <c r="B91" s="22" t="s">
        <v>61</v>
      </c>
      <c r="C91" s="32">
        <v>228</v>
      </c>
      <c r="D91" s="10">
        <v>4</v>
      </c>
      <c r="E91" s="10">
        <v>12</v>
      </c>
      <c r="F91" s="23">
        <v>2320000000</v>
      </c>
      <c r="G91" s="41">
        <v>0</v>
      </c>
      <c r="H91" s="28">
        <f>H92+H97</f>
        <v>600</v>
      </c>
      <c r="I91" s="28">
        <f>I92+I97</f>
        <v>585</v>
      </c>
      <c r="J91" s="35">
        <f t="shared" si="5"/>
        <v>97.5</v>
      </c>
    </row>
    <row r="92" spans="2:10" ht="30">
      <c r="B92" s="22" t="s">
        <v>62</v>
      </c>
      <c r="C92" s="32">
        <v>228</v>
      </c>
      <c r="D92" s="10">
        <v>4</v>
      </c>
      <c r="E92" s="10">
        <v>12</v>
      </c>
      <c r="F92" s="23">
        <v>2320000000</v>
      </c>
      <c r="G92" s="41">
        <v>0</v>
      </c>
      <c r="H92" s="28">
        <f aca="true" t="shared" si="6" ref="H92:I95">H93</f>
        <v>375</v>
      </c>
      <c r="I92" s="80">
        <f t="shared" si="6"/>
        <v>360</v>
      </c>
      <c r="J92" s="35">
        <f t="shared" si="5"/>
        <v>96</v>
      </c>
    </row>
    <row r="93" spans="2:10" ht="21.75" customHeight="1">
      <c r="B93" s="22" t="s">
        <v>63</v>
      </c>
      <c r="C93" s="32">
        <v>228</v>
      </c>
      <c r="D93" s="10">
        <v>4</v>
      </c>
      <c r="E93" s="10">
        <v>12</v>
      </c>
      <c r="F93" s="23">
        <v>2320006000</v>
      </c>
      <c r="G93" s="41">
        <v>0</v>
      </c>
      <c r="H93" s="28">
        <f t="shared" si="6"/>
        <v>375</v>
      </c>
      <c r="I93" s="80">
        <f t="shared" si="6"/>
        <v>360</v>
      </c>
      <c r="J93" s="35">
        <f t="shared" si="5"/>
        <v>96</v>
      </c>
    </row>
    <row r="94" spans="2:10" ht="30">
      <c r="B94" s="22" t="s">
        <v>62</v>
      </c>
      <c r="C94" s="32">
        <v>228</v>
      </c>
      <c r="D94" s="10">
        <v>4</v>
      </c>
      <c r="E94" s="10">
        <v>12</v>
      </c>
      <c r="F94" s="23">
        <v>2320006700</v>
      </c>
      <c r="G94" s="41">
        <v>0</v>
      </c>
      <c r="H94" s="28">
        <f t="shared" si="6"/>
        <v>375</v>
      </c>
      <c r="I94" s="80">
        <f t="shared" si="6"/>
        <v>360</v>
      </c>
      <c r="J94" s="35">
        <f t="shared" si="5"/>
        <v>96</v>
      </c>
    </row>
    <row r="95" spans="2:10" ht="30">
      <c r="B95" s="22" t="s">
        <v>31</v>
      </c>
      <c r="C95" s="32">
        <v>228</v>
      </c>
      <c r="D95" s="10">
        <v>4</v>
      </c>
      <c r="E95" s="10">
        <v>12</v>
      </c>
      <c r="F95" s="23">
        <v>2320006700</v>
      </c>
      <c r="G95" s="41">
        <v>200</v>
      </c>
      <c r="H95" s="28">
        <f t="shared" si="6"/>
        <v>375</v>
      </c>
      <c r="I95" s="80">
        <f t="shared" si="6"/>
        <v>360</v>
      </c>
      <c r="J95" s="35">
        <f t="shared" si="5"/>
        <v>96</v>
      </c>
    </row>
    <row r="96" spans="2:10" ht="45">
      <c r="B96" s="22" t="s">
        <v>64</v>
      </c>
      <c r="C96" s="32">
        <v>228</v>
      </c>
      <c r="D96" s="10">
        <v>4</v>
      </c>
      <c r="E96" s="10">
        <v>12</v>
      </c>
      <c r="F96" s="23">
        <v>2320006700</v>
      </c>
      <c r="G96" s="41">
        <v>240</v>
      </c>
      <c r="H96" s="28">
        <v>375</v>
      </c>
      <c r="I96" s="82">
        <v>360</v>
      </c>
      <c r="J96" s="35">
        <f t="shared" si="5"/>
        <v>96</v>
      </c>
    </row>
    <row r="97" spans="2:10" ht="47.25" customHeight="1">
      <c r="B97" s="22" t="s">
        <v>88</v>
      </c>
      <c r="C97" s="32">
        <v>228</v>
      </c>
      <c r="D97" s="10">
        <v>4</v>
      </c>
      <c r="E97" s="10">
        <v>12</v>
      </c>
      <c r="F97" s="23">
        <v>2320078800</v>
      </c>
      <c r="G97" s="41">
        <v>0</v>
      </c>
      <c r="H97" s="28">
        <f>H98</f>
        <v>225</v>
      </c>
      <c r="I97" s="28">
        <f>I98</f>
        <v>225</v>
      </c>
      <c r="J97" s="35">
        <f t="shared" si="5"/>
        <v>100</v>
      </c>
    </row>
    <row r="98" spans="2:10" ht="30">
      <c r="B98" s="22" t="s">
        <v>31</v>
      </c>
      <c r="C98" s="32">
        <v>228</v>
      </c>
      <c r="D98" s="10">
        <v>4</v>
      </c>
      <c r="E98" s="10">
        <v>12</v>
      </c>
      <c r="F98" s="23">
        <v>2320078800</v>
      </c>
      <c r="G98" s="41">
        <v>200</v>
      </c>
      <c r="H98" s="28">
        <f>H99</f>
        <v>225</v>
      </c>
      <c r="I98" s="28">
        <f>I99</f>
        <v>225</v>
      </c>
      <c r="J98" s="35">
        <f t="shared" si="5"/>
        <v>100</v>
      </c>
    </row>
    <row r="99" spans="2:10" ht="45">
      <c r="B99" s="22" t="s">
        <v>64</v>
      </c>
      <c r="C99" s="32">
        <v>228</v>
      </c>
      <c r="D99" s="10">
        <v>4</v>
      </c>
      <c r="E99" s="10">
        <v>12</v>
      </c>
      <c r="F99" s="23">
        <v>2320078800</v>
      </c>
      <c r="G99" s="41">
        <v>240</v>
      </c>
      <c r="H99" s="28">
        <v>225</v>
      </c>
      <c r="I99" s="82">
        <v>225</v>
      </c>
      <c r="J99" s="35">
        <f t="shared" si="5"/>
        <v>100</v>
      </c>
    </row>
    <row r="100" spans="2:10" ht="14.25">
      <c r="B100" s="53" t="s">
        <v>9</v>
      </c>
      <c r="C100" s="36">
        <v>228</v>
      </c>
      <c r="D100" s="54">
        <v>5</v>
      </c>
      <c r="E100" s="54">
        <v>0</v>
      </c>
      <c r="F100" s="55" t="s">
        <v>65</v>
      </c>
      <c r="G100" s="42">
        <v>0</v>
      </c>
      <c r="H100" s="45">
        <f>H101+H107+H126+H149</f>
        <v>7014.599999999999</v>
      </c>
      <c r="I100" s="45">
        <f>I101+I107+I126+I149</f>
        <v>6373</v>
      </c>
      <c r="J100" s="60">
        <f t="shared" si="5"/>
        <v>90.85336298577253</v>
      </c>
    </row>
    <row r="101" spans="2:10" ht="14.25">
      <c r="B101" s="56" t="s">
        <v>20</v>
      </c>
      <c r="C101" s="36">
        <v>228</v>
      </c>
      <c r="D101" s="54">
        <v>5</v>
      </c>
      <c r="E101" s="54">
        <v>1</v>
      </c>
      <c r="F101" s="55" t="s">
        <v>65</v>
      </c>
      <c r="G101" s="42">
        <v>0</v>
      </c>
      <c r="H101" s="45">
        <f aca="true" t="shared" si="7" ref="H101:I103">H102</f>
        <v>221.6</v>
      </c>
      <c r="I101" s="111">
        <f t="shared" si="7"/>
        <v>179.3</v>
      </c>
      <c r="J101" s="60">
        <f t="shared" si="5"/>
        <v>80.9115523465704</v>
      </c>
    </row>
    <row r="102" spans="2:10" ht="15">
      <c r="B102" s="22" t="s">
        <v>60</v>
      </c>
      <c r="C102" s="36">
        <v>228</v>
      </c>
      <c r="D102" s="10">
        <v>5</v>
      </c>
      <c r="E102" s="10">
        <v>1</v>
      </c>
      <c r="F102" s="77">
        <v>8000000000</v>
      </c>
      <c r="G102" s="41">
        <v>0</v>
      </c>
      <c r="H102" s="33">
        <f t="shared" si="7"/>
        <v>221.6</v>
      </c>
      <c r="I102" s="83">
        <f t="shared" si="7"/>
        <v>179.3</v>
      </c>
      <c r="J102" s="35">
        <f t="shared" si="5"/>
        <v>80.9115523465704</v>
      </c>
    </row>
    <row r="103" spans="2:10" ht="15">
      <c r="B103" s="22" t="s">
        <v>39</v>
      </c>
      <c r="C103" s="36">
        <v>228</v>
      </c>
      <c r="D103" s="10">
        <v>5</v>
      </c>
      <c r="E103" s="10">
        <v>1</v>
      </c>
      <c r="F103" s="77">
        <v>8000000000</v>
      </c>
      <c r="G103" s="41">
        <v>0</v>
      </c>
      <c r="H103" s="33">
        <f t="shared" si="7"/>
        <v>221.6</v>
      </c>
      <c r="I103" s="83">
        <f t="shared" si="7"/>
        <v>179.3</v>
      </c>
      <c r="J103" s="35">
        <f t="shared" si="5"/>
        <v>80.9115523465704</v>
      </c>
    </row>
    <row r="104" spans="2:10" ht="45">
      <c r="B104" s="22" t="s">
        <v>96</v>
      </c>
      <c r="C104" s="32">
        <v>228</v>
      </c>
      <c r="D104" s="10">
        <v>5</v>
      </c>
      <c r="E104" s="10">
        <v>1</v>
      </c>
      <c r="F104" s="77" t="s">
        <v>84</v>
      </c>
      <c r="G104" s="40">
        <v>0</v>
      </c>
      <c r="H104" s="33">
        <f>H106</f>
        <v>221.6</v>
      </c>
      <c r="I104" s="83">
        <f>I106</f>
        <v>179.3</v>
      </c>
      <c r="J104" s="35">
        <f t="shared" si="5"/>
        <v>80.9115523465704</v>
      </c>
    </row>
    <row r="105" spans="2:10" ht="30">
      <c r="B105" s="22" t="s">
        <v>31</v>
      </c>
      <c r="C105" s="32">
        <v>228</v>
      </c>
      <c r="D105" s="10">
        <v>5</v>
      </c>
      <c r="E105" s="10">
        <v>1</v>
      </c>
      <c r="F105" s="77" t="s">
        <v>84</v>
      </c>
      <c r="G105" s="41">
        <v>200</v>
      </c>
      <c r="H105" s="33">
        <f>H106</f>
        <v>221.6</v>
      </c>
      <c r="I105" s="83">
        <f>I106</f>
        <v>179.3</v>
      </c>
      <c r="J105" s="35">
        <f t="shared" si="5"/>
        <v>80.9115523465704</v>
      </c>
    </row>
    <row r="106" spans="2:10" ht="45">
      <c r="B106" s="22" t="s">
        <v>64</v>
      </c>
      <c r="C106" s="32">
        <v>228</v>
      </c>
      <c r="D106" s="10">
        <v>5</v>
      </c>
      <c r="E106" s="10">
        <v>1</v>
      </c>
      <c r="F106" s="77" t="s">
        <v>84</v>
      </c>
      <c r="G106" s="41">
        <v>240</v>
      </c>
      <c r="H106" s="33">
        <v>221.6</v>
      </c>
      <c r="I106" s="82">
        <v>179.3</v>
      </c>
      <c r="J106" s="35">
        <f t="shared" si="5"/>
        <v>80.9115523465704</v>
      </c>
    </row>
    <row r="107" spans="2:10" ht="14.25">
      <c r="B107" s="29" t="s">
        <v>23</v>
      </c>
      <c r="C107" s="36">
        <v>228</v>
      </c>
      <c r="D107" s="54">
        <v>5</v>
      </c>
      <c r="E107" s="54">
        <v>2</v>
      </c>
      <c r="F107" s="55" t="s">
        <v>65</v>
      </c>
      <c r="G107" s="42">
        <v>0</v>
      </c>
      <c r="H107" s="45">
        <f>H108</f>
        <v>2618</v>
      </c>
      <c r="I107" s="45">
        <f>I108</f>
        <v>2565.3</v>
      </c>
      <c r="J107" s="60">
        <f t="shared" si="5"/>
        <v>97.98701298701299</v>
      </c>
    </row>
    <row r="108" spans="2:10" ht="15">
      <c r="B108" s="22" t="s">
        <v>60</v>
      </c>
      <c r="C108" s="36">
        <v>228</v>
      </c>
      <c r="D108" s="10">
        <v>5</v>
      </c>
      <c r="E108" s="10">
        <v>2</v>
      </c>
      <c r="F108" s="77">
        <v>8000000000</v>
      </c>
      <c r="G108" s="41">
        <v>0</v>
      </c>
      <c r="H108" s="33">
        <f aca="true" t="shared" si="8" ref="H108:I111">H109</f>
        <v>2618</v>
      </c>
      <c r="I108" s="33">
        <f t="shared" si="8"/>
        <v>2565.3</v>
      </c>
      <c r="J108" s="35">
        <f t="shared" si="5"/>
        <v>97.98701298701299</v>
      </c>
    </row>
    <row r="109" spans="2:10" ht="15">
      <c r="B109" s="22" t="s">
        <v>39</v>
      </c>
      <c r="C109" s="36">
        <v>228</v>
      </c>
      <c r="D109" s="10">
        <v>5</v>
      </c>
      <c r="E109" s="10">
        <v>2</v>
      </c>
      <c r="F109" s="77">
        <v>8000000000</v>
      </c>
      <c r="G109" s="41">
        <v>0</v>
      </c>
      <c r="H109" s="33">
        <f>H110+H113</f>
        <v>2618</v>
      </c>
      <c r="I109" s="33">
        <f>I110+I113</f>
        <v>2565.3</v>
      </c>
      <c r="J109" s="35">
        <f t="shared" si="5"/>
        <v>97.98701298701299</v>
      </c>
    </row>
    <row r="110" spans="2:10" ht="45">
      <c r="B110" s="22" t="s">
        <v>109</v>
      </c>
      <c r="C110" s="32">
        <v>228</v>
      </c>
      <c r="D110" s="10">
        <v>5</v>
      </c>
      <c r="E110" s="10">
        <v>2</v>
      </c>
      <c r="F110" s="77" t="s">
        <v>84</v>
      </c>
      <c r="G110" s="40">
        <v>0</v>
      </c>
      <c r="H110" s="33">
        <f t="shared" si="8"/>
        <v>585</v>
      </c>
      <c r="I110" s="83">
        <f t="shared" si="8"/>
        <v>532.3</v>
      </c>
      <c r="J110" s="35">
        <f t="shared" si="5"/>
        <v>90.99145299145299</v>
      </c>
    </row>
    <row r="111" spans="2:10" ht="30">
      <c r="B111" s="22" t="s">
        <v>31</v>
      </c>
      <c r="C111" s="32">
        <v>228</v>
      </c>
      <c r="D111" s="10">
        <v>5</v>
      </c>
      <c r="E111" s="10">
        <v>2</v>
      </c>
      <c r="F111" s="77" t="s">
        <v>84</v>
      </c>
      <c r="G111" s="41">
        <v>200</v>
      </c>
      <c r="H111" s="33">
        <f t="shared" si="8"/>
        <v>585</v>
      </c>
      <c r="I111" s="83">
        <f t="shared" si="8"/>
        <v>532.3</v>
      </c>
      <c r="J111" s="35">
        <f t="shared" si="5"/>
        <v>90.99145299145299</v>
      </c>
    </row>
    <row r="112" spans="2:10" ht="42" customHeight="1">
      <c r="B112" s="69" t="s">
        <v>64</v>
      </c>
      <c r="C112" s="70">
        <v>228</v>
      </c>
      <c r="D112" s="71">
        <v>5</v>
      </c>
      <c r="E112" s="71">
        <v>2</v>
      </c>
      <c r="F112" s="77" t="s">
        <v>84</v>
      </c>
      <c r="G112" s="72">
        <v>240</v>
      </c>
      <c r="H112" s="33">
        <v>585</v>
      </c>
      <c r="I112" s="82">
        <v>532.3</v>
      </c>
      <c r="J112" s="35">
        <f t="shared" si="5"/>
        <v>90.99145299145299</v>
      </c>
    </row>
    <row r="113" spans="2:10" ht="61.5" customHeight="1">
      <c r="B113" s="100" t="s">
        <v>90</v>
      </c>
      <c r="C113" s="70">
        <v>228</v>
      </c>
      <c r="D113" s="71">
        <v>5</v>
      </c>
      <c r="E113" s="71">
        <v>2</v>
      </c>
      <c r="F113" s="102">
        <v>8300200000</v>
      </c>
      <c r="G113" s="40">
        <v>0</v>
      </c>
      <c r="H113" s="106">
        <f>H114+H117+H120+H123</f>
        <v>2033</v>
      </c>
      <c r="I113" s="106">
        <f>I114+I117+I120+I123</f>
        <v>2033</v>
      </c>
      <c r="J113" s="35">
        <f t="shared" si="5"/>
        <v>100</v>
      </c>
    </row>
    <row r="114" spans="2:10" ht="75.75" customHeight="1">
      <c r="B114" s="61" t="s">
        <v>98</v>
      </c>
      <c r="C114" s="62">
        <v>228</v>
      </c>
      <c r="D114" s="71">
        <v>5</v>
      </c>
      <c r="E114" s="71">
        <v>2</v>
      </c>
      <c r="F114" s="63" t="s">
        <v>99</v>
      </c>
      <c r="G114" s="40">
        <v>0</v>
      </c>
      <c r="H114" s="107">
        <f>H115</f>
        <v>1100</v>
      </c>
      <c r="I114" s="107">
        <f>I115</f>
        <v>1100</v>
      </c>
      <c r="J114" s="35">
        <f t="shared" si="5"/>
        <v>100</v>
      </c>
    </row>
    <row r="115" spans="2:10" ht="30" customHeight="1">
      <c r="B115" s="22" t="s">
        <v>31</v>
      </c>
      <c r="C115" s="70">
        <v>228</v>
      </c>
      <c r="D115" s="71">
        <v>5</v>
      </c>
      <c r="E115" s="71">
        <v>2</v>
      </c>
      <c r="F115" s="63" t="s">
        <v>99</v>
      </c>
      <c r="G115" s="41">
        <v>200</v>
      </c>
      <c r="H115" s="107">
        <f>H116</f>
        <v>1100</v>
      </c>
      <c r="I115" s="107">
        <f>I116</f>
        <v>1100</v>
      </c>
      <c r="J115" s="35">
        <f t="shared" si="5"/>
        <v>100</v>
      </c>
    </row>
    <row r="116" spans="2:10" ht="46.5" customHeight="1">
      <c r="B116" s="69" t="s">
        <v>64</v>
      </c>
      <c r="C116" s="70">
        <v>228</v>
      </c>
      <c r="D116" s="71">
        <v>5</v>
      </c>
      <c r="E116" s="71">
        <v>2</v>
      </c>
      <c r="F116" s="63" t="s">
        <v>99</v>
      </c>
      <c r="G116" s="72">
        <v>240</v>
      </c>
      <c r="H116" s="107">
        <v>1100</v>
      </c>
      <c r="I116" s="65">
        <v>1100</v>
      </c>
      <c r="J116" s="35">
        <f t="shared" si="5"/>
        <v>100</v>
      </c>
    </row>
    <row r="117" spans="2:10" ht="90" customHeight="1">
      <c r="B117" s="61" t="s">
        <v>89</v>
      </c>
      <c r="C117" s="32">
        <v>228</v>
      </c>
      <c r="D117" s="10">
        <v>5</v>
      </c>
      <c r="E117" s="10">
        <v>2</v>
      </c>
      <c r="F117" s="63" t="s">
        <v>91</v>
      </c>
      <c r="G117" s="64">
        <v>0</v>
      </c>
      <c r="H117" s="33">
        <f>H118</f>
        <v>423.4</v>
      </c>
      <c r="I117" s="33">
        <f>I118</f>
        <v>423.4</v>
      </c>
      <c r="J117" s="35">
        <f t="shared" si="5"/>
        <v>100</v>
      </c>
    </row>
    <row r="118" spans="2:10" ht="29.25" customHeight="1">
      <c r="B118" s="22" t="s">
        <v>31</v>
      </c>
      <c r="C118" s="70">
        <v>228</v>
      </c>
      <c r="D118" s="71">
        <v>5</v>
      </c>
      <c r="E118" s="71">
        <v>2</v>
      </c>
      <c r="F118" s="63" t="s">
        <v>101</v>
      </c>
      <c r="G118" s="104">
        <v>200</v>
      </c>
      <c r="H118" s="33">
        <f>H119</f>
        <v>423.4</v>
      </c>
      <c r="I118" s="33">
        <f>I119</f>
        <v>423.4</v>
      </c>
      <c r="J118" s="35">
        <f t="shared" si="5"/>
        <v>100</v>
      </c>
    </row>
    <row r="119" spans="2:10" ht="45.75" customHeight="1">
      <c r="B119" s="69" t="s">
        <v>64</v>
      </c>
      <c r="C119" s="70">
        <v>228</v>
      </c>
      <c r="D119" s="71">
        <v>5</v>
      </c>
      <c r="E119" s="71">
        <v>2</v>
      </c>
      <c r="F119" s="63" t="s">
        <v>101</v>
      </c>
      <c r="G119" s="104">
        <v>240</v>
      </c>
      <c r="H119" s="33">
        <v>423.4</v>
      </c>
      <c r="I119" s="33">
        <v>423.4</v>
      </c>
      <c r="J119" s="35">
        <f t="shared" si="5"/>
        <v>100</v>
      </c>
    </row>
    <row r="120" spans="2:10" ht="89.25" customHeight="1">
      <c r="B120" s="94" t="s">
        <v>100</v>
      </c>
      <c r="C120" s="70">
        <v>228</v>
      </c>
      <c r="D120" s="71">
        <v>5</v>
      </c>
      <c r="E120" s="71">
        <v>2</v>
      </c>
      <c r="F120" s="63" t="s">
        <v>91</v>
      </c>
      <c r="G120" s="64">
        <v>0</v>
      </c>
      <c r="H120" s="33">
        <f>H121</f>
        <v>103</v>
      </c>
      <c r="I120" s="33">
        <f>I121</f>
        <v>103</v>
      </c>
      <c r="J120" s="35">
        <f t="shared" si="5"/>
        <v>100</v>
      </c>
    </row>
    <row r="121" spans="2:10" ht="31.5" customHeight="1">
      <c r="B121" s="22" t="s">
        <v>31</v>
      </c>
      <c r="C121" s="70">
        <v>228</v>
      </c>
      <c r="D121" s="71">
        <v>5</v>
      </c>
      <c r="E121" s="71">
        <v>2</v>
      </c>
      <c r="F121" s="63" t="s">
        <v>102</v>
      </c>
      <c r="G121" s="104">
        <v>200</v>
      </c>
      <c r="H121" s="33">
        <f>H122</f>
        <v>103</v>
      </c>
      <c r="I121" s="33">
        <f>I122</f>
        <v>103</v>
      </c>
      <c r="J121" s="35">
        <f t="shared" si="5"/>
        <v>100</v>
      </c>
    </row>
    <row r="122" spans="2:10" ht="45">
      <c r="B122" s="69" t="s">
        <v>64</v>
      </c>
      <c r="C122" s="70">
        <v>228</v>
      </c>
      <c r="D122" s="71">
        <v>5</v>
      </c>
      <c r="E122" s="71">
        <v>2</v>
      </c>
      <c r="F122" s="63" t="s">
        <v>102</v>
      </c>
      <c r="G122" s="104">
        <v>240</v>
      </c>
      <c r="H122" s="33">
        <v>103</v>
      </c>
      <c r="I122" s="33">
        <v>103</v>
      </c>
      <c r="J122" s="35">
        <f t="shared" si="5"/>
        <v>100</v>
      </c>
    </row>
    <row r="123" spans="2:10" ht="89.25" customHeight="1">
      <c r="B123" s="94" t="s">
        <v>104</v>
      </c>
      <c r="C123" s="70">
        <v>228</v>
      </c>
      <c r="D123" s="71">
        <v>5</v>
      </c>
      <c r="E123" s="71">
        <v>2</v>
      </c>
      <c r="F123" s="63" t="s">
        <v>91</v>
      </c>
      <c r="G123" s="64">
        <v>0</v>
      </c>
      <c r="H123" s="33">
        <f>H124</f>
        <v>406.6</v>
      </c>
      <c r="I123" s="33">
        <f>I124</f>
        <v>406.6</v>
      </c>
      <c r="J123" s="35">
        <f t="shared" si="5"/>
        <v>100</v>
      </c>
    </row>
    <row r="124" spans="2:10" ht="30">
      <c r="B124" s="22" t="s">
        <v>31</v>
      </c>
      <c r="C124" s="70">
        <v>228</v>
      </c>
      <c r="D124" s="71">
        <v>5</v>
      </c>
      <c r="E124" s="71">
        <v>2</v>
      </c>
      <c r="F124" s="63" t="s">
        <v>103</v>
      </c>
      <c r="G124" s="104">
        <v>200</v>
      </c>
      <c r="H124" s="33">
        <f>H125</f>
        <v>406.6</v>
      </c>
      <c r="I124" s="33">
        <f>I125</f>
        <v>406.6</v>
      </c>
      <c r="J124" s="35">
        <f t="shared" si="5"/>
        <v>100</v>
      </c>
    </row>
    <row r="125" spans="2:10" ht="45">
      <c r="B125" s="69" t="s">
        <v>64</v>
      </c>
      <c r="C125" s="70">
        <v>228</v>
      </c>
      <c r="D125" s="71">
        <v>5</v>
      </c>
      <c r="E125" s="71">
        <v>2</v>
      </c>
      <c r="F125" s="63" t="s">
        <v>103</v>
      </c>
      <c r="G125" s="104">
        <v>240</v>
      </c>
      <c r="H125" s="33">
        <v>406.6</v>
      </c>
      <c r="I125" s="82">
        <v>406.6</v>
      </c>
      <c r="J125" s="35">
        <f t="shared" si="5"/>
        <v>100</v>
      </c>
    </row>
    <row r="126" spans="2:10" ht="14.25">
      <c r="B126" s="53" t="s">
        <v>5</v>
      </c>
      <c r="C126" s="36">
        <v>228</v>
      </c>
      <c r="D126" s="54">
        <v>5</v>
      </c>
      <c r="E126" s="54">
        <v>3</v>
      </c>
      <c r="F126" s="55" t="s">
        <v>65</v>
      </c>
      <c r="G126" s="42">
        <v>0</v>
      </c>
      <c r="H126" s="45">
        <f>H127+H144</f>
        <v>4169.7</v>
      </c>
      <c r="I126" s="45">
        <f>I127+I144</f>
        <v>3623.0999999999995</v>
      </c>
      <c r="J126" s="60">
        <f t="shared" si="5"/>
        <v>86.89114324771565</v>
      </c>
    </row>
    <row r="127" spans="2:10" ht="18" customHeight="1">
      <c r="B127" s="12" t="s">
        <v>56</v>
      </c>
      <c r="C127" s="36">
        <v>228</v>
      </c>
      <c r="D127" s="54">
        <v>5</v>
      </c>
      <c r="E127" s="54">
        <v>3</v>
      </c>
      <c r="F127" s="57">
        <v>2500000000</v>
      </c>
      <c r="G127" s="42">
        <v>0</v>
      </c>
      <c r="H127" s="45">
        <f>H128</f>
        <v>4034.6</v>
      </c>
      <c r="I127" s="45">
        <f>I128</f>
        <v>3562.8999999999996</v>
      </c>
      <c r="J127" s="60">
        <f t="shared" si="5"/>
        <v>88.30863034749416</v>
      </c>
    </row>
    <row r="128" spans="2:10" ht="15">
      <c r="B128" s="12" t="s">
        <v>40</v>
      </c>
      <c r="C128" s="32">
        <v>228</v>
      </c>
      <c r="D128" s="10">
        <v>5</v>
      </c>
      <c r="E128" s="10">
        <v>3</v>
      </c>
      <c r="F128" s="11">
        <v>2540000000</v>
      </c>
      <c r="G128" s="40">
        <v>0</v>
      </c>
      <c r="H128" s="33">
        <f>H129+H132+H135+H138+H141</f>
        <v>4034.6</v>
      </c>
      <c r="I128" s="33">
        <f>I129+I132+I135+I138+I141</f>
        <v>3562.8999999999996</v>
      </c>
      <c r="J128" s="35">
        <f t="shared" si="5"/>
        <v>88.30863034749416</v>
      </c>
    </row>
    <row r="129" spans="2:10" ht="15">
      <c r="B129" s="12" t="s">
        <v>10</v>
      </c>
      <c r="C129" s="32">
        <v>228</v>
      </c>
      <c r="D129" s="10">
        <v>5</v>
      </c>
      <c r="E129" s="10">
        <v>3</v>
      </c>
      <c r="F129" s="11">
        <v>2540000010</v>
      </c>
      <c r="G129" s="41">
        <v>0</v>
      </c>
      <c r="H129" s="33">
        <f>H130</f>
        <v>612</v>
      </c>
      <c r="I129" s="83">
        <f>I130</f>
        <v>567.2</v>
      </c>
      <c r="J129" s="35">
        <f t="shared" si="5"/>
        <v>92.6797385620915</v>
      </c>
    </row>
    <row r="130" spans="2:10" ht="30">
      <c r="B130" s="22" t="s">
        <v>31</v>
      </c>
      <c r="C130" s="32">
        <v>228</v>
      </c>
      <c r="D130" s="10">
        <v>5</v>
      </c>
      <c r="E130" s="10">
        <v>3</v>
      </c>
      <c r="F130" s="11">
        <v>2540000010</v>
      </c>
      <c r="G130" s="41">
        <v>200</v>
      </c>
      <c r="H130" s="33">
        <f>H131</f>
        <v>612</v>
      </c>
      <c r="I130" s="85">
        <f>I131</f>
        <v>567.2</v>
      </c>
      <c r="J130" s="35">
        <f t="shared" si="5"/>
        <v>92.6797385620915</v>
      </c>
    </row>
    <row r="131" spans="2:10" ht="45">
      <c r="B131" s="22" t="s">
        <v>52</v>
      </c>
      <c r="C131" s="32">
        <v>228</v>
      </c>
      <c r="D131" s="10">
        <v>5</v>
      </c>
      <c r="E131" s="10">
        <v>3</v>
      </c>
      <c r="F131" s="11">
        <v>2540000010</v>
      </c>
      <c r="G131" s="41">
        <v>240</v>
      </c>
      <c r="H131" s="33">
        <v>612</v>
      </c>
      <c r="I131" s="82">
        <v>567.2</v>
      </c>
      <c r="J131" s="35">
        <f t="shared" si="5"/>
        <v>92.6797385620915</v>
      </c>
    </row>
    <row r="132" spans="2:10" ht="30">
      <c r="B132" s="12" t="s">
        <v>41</v>
      </c>
      <c r="C132" s="32">
        <v>228</v>
      </c>
      <c r="D132" s="10">
        <v>5</v>
      </c>
      <c r="E132" s="10">
        <v>3</v>
      </c>
      <c r="F132" s="11">
        <v>2540000020</v>
      </c>
      <c r="G132" s="41">
        <v>0</v>
      </c>
      <c r="H132" s="33">
        <f>H134</f>
        <v>868.5</v>
      </c>
      <c r="I132" s="83">
        <f>I134</f>
        <v>847.4</v>
      </c>
      <c r="J132" s="35">
        <f t="shared" si="5"/>
        <v>97.57052389176741</v>
      </c>
    </row>
    <row r="133" spans="2:10" ht="30">
      <c r="B133" s="22" t="s">
        <v>31</v>
      </c>
      <c r="C133" s="32">
        <v>228</v>
      </c>
      <c r="D133" s="10">
        <v>5</v>
      </c>
      <c r="E133" s="10">
        <v>3</v>
      </c>
      <c r="F133" s="11">
        <v>2540000020</v>
      </c>
      <c r="G133" s="41">
        <v>200</v>
      </c>
      <c r="H133" s="33">
        <f>H134</f>
        <v>868.5</v>
      </c>
      <c r="I133" s="85">
        <f>I134</f>
        <v>847.4</v>
      </c>
      <c r="J133" s="35">
        <f t="shared" si="5"/>
        <v>97.57052389176741</v>
      </c>
    </row>
    <row r="134" spans="2:10" ht="45">
      <c r="B134" s="22" t="s">
        <v>52</v>
      </c>
      <c r="C134" s="32">
        <v>228</v>
      </c>
      <c r="D134" s="10">
        <v>5</v>
      </c>
      <c r="E134" s="10">
        <v>3</v>
      </c>
      <c r="F134" s="11">
        <v>2540000020</v>
      </c>
      <c r="G134" s="41">
        <v>240</v>
      </c>
      <c r="H134" s="33">
        <v>868.5</v>
      </c>
      <c r="I134" s="82">
        <v>847.4</v>
      </c>
      <c r="J134" s="35">
        <f t="shared" si="5"/>
        <v>97.57052389176741</v>
      </c>
    </row>
    <row r="135" spans="2:10" ht="30">
      <c r="B135" s="12" t="s">
        <v>42</v>
      </c>
      <c r="C135" s="32">
        <v>228</v>
      </c>
      <c r="D135" s="10">
        <v>5</v>
      </c>
      <c r="E135" s="10">
        <v>3</v>
      </c>
      <c r="F135" s="11">
        <v>2540000030</v>
      </c>
      <c r="G135" s="41">
        <v>0</v>
      </c>
      <c r="H135" s="33">
        <f>H137</f>
        <v>1027.5</v>
      </c>
      <c r="I135" s="83">
        <f>I137</f>
        <v>864.6</v>
      </c>
      <c r="J135" s="35">
        <f aca="true" t="shared" si="9" ref="J135:J166">I135/H135*100</f>
        <v>84.14598540145985</v>
      </c>
    </row>
    <row r="136" spans="2:10" ht="30">
      <c r="B136" s="22" t="s">
        <v>31</v>
      </c>
      <c r="C136" s="32">
        <v>228</v>
      </c>
      <c r="D136" s="10">
        <v>5</v>
      </c>
      <c r="E136" s="10">
        <v>3</v>
      </c>
      <c r="F136" s="11">
        <v>2540000030</v>
      </c>
      <c r="G136" s="41">
        <v>200</v>
      </c>
      <c r="H136" s="34">
        <f>H137</f>
        <v>1027.5</v>
      </c>
      <c r="I136" s="84">
        <f>I137</f>
        <v>864.6</v>
      </c>
      <c r="J136" s="35">
        <f t="shared" si="9"/>
        <v>84.14598540145985</v>
      </c>
    </row>
    <row r="137" spans="2:10" ht="45">
      <c r="B137" s="22" t="s">
        <v>32</v>
      </c>
      <c r="C137" s="32">
        <v>228</v>
      </c>
      <c r="D137" s="10">
        <v>5</v>
      </c>
      <c r="E137" s="10">
        <v>3</v>
      </c>
      <c r="F137" s="11">
        <v>2540000030</v>
      </c>
      <c r="G137" s="41">
        <v>240</v>
      </c>
      <c r="H137" s="33">
        <v>1027.5</v>
      </c>
      <c r="I137" s="82">
        <v>864.6</v>
      </c>
      <c r="J137" s="35">
        <f t="shared" si="9"/>
        <v>84.14598540145985</v>
      </c>
    </row>
    <row r="138" spans="2:10" s="13" customFormat="1" ht="15">
      <c r="B138" s="12" t="s">
        <v>43</v>
      </c>
      <c r="C138" s="32">
        <v>228</v>
      </c>
      <c r="D138" s="10">
        <v>5</v>
      </c>
      <c r="E138" s="10">
        <v>3</v>
      </c>
      <c r="F138" s="11">
        <v>2540000040</v>
      </c>
      <c r="G138" s="41">
        <v>0</v>
      </c>
      <c r="H138" s="33">
        <f>H140</f>
        <v>100</v>
      </c>
      <c r="I138" s="83">
        <f>I140</f>
        <v>69.9</v>
      </c>
      <c r="J138" s="35">
        <f t="shared" si="9"/>
        <v>69.9</v>
      </c>
    </row>
    <row r="139" spans="2:10" s="13" customFormat="1" ht="30">
      <c r="B139" s="22" t="s">
        <v>31</v>
      </c>
      <c r="C139" s="32">
        <v>228</v>
      </c>
      <c r="D139" s="10">
        <v>5</v>
      </c>
      <c r="E139" s="10">
        <v>3</v>
      </c>
      <c r="F139" s="11">
        <v>2540000040</v>
      </c>
      <c r="G139" s="41">
        <v>200</v>
      </c>
      <c r="H139" s="33">
        <f>H140</f>
        <v>100</v>
      </c>
      <c r="I139" s="85">
        <f>I140</f>
        <v>69.9</v>
      </c>
      <c r="J139" s="35">
        <f t="shared" si="9"/>
        <v>69.9</v>
      </c>
    </row>
    <row r="140" spans="2:10" s="13" customFormat="1" ht="45">
      <c r="B140" s="22" t="s">
        <v>52</v>
      </c>
      <c r="C140" s="32">
        <v>228</v>
      </c>
      <c r="D140" s="10">
        <v>5</v>
      </c>
      <c r="E140" s="10">
        <v>3</v>
      </c>
      <c r="F140" s="11">
        <v>2540000040</v>
      </c>
      <c r="G140" s="41">
        <v>240</v>
      </c>
      <c r="H140" s="33">
        <v>100</v>
      </c>
      <c r="I140" s="82">
        <v>69.9</v>
      </c>
      <c r="J140" s="35">
        <f t="shared" si="9"/>
        <v>69.9</v>
      </c>
    </row>
    <row r="141" spans="2:10" ht="18.75" customHeight="1">
      <c r="B141" s="12" t="s">
        <v>44</v>
      </c>
      <c r="C141" s="32">
        <v>228</v>
      </c>
      <c r="D141" s="10">
        <v>5</v>
      </c>
      <c r="E141" s="10">
        <v>3</v>
      </c>
      <c r="F141" s="11">
        <v>2540000050</v>
      </c>
      <c r="G141" s="41">
        <v>0</v>
      </c>
      <c r="H141" s="33">
        <f>H143</f>
        <v>1426.6</v>
      </c>
      <c r="I141" s="83">
        <f>I143</f>
        <v>1213.8</v>
      </c>
      <c r="J141" s="35">
        <f t="shared" si="9"/>
        <v>85.08341511285575</v>
      </c>
    </row>
    <row r="142" spans="2:10" ht="30">
      <c r="B142" s="22" t="s">
        <v>31</v>
      </c>
      <c r="C142" s="32">
        <v>228</v>
      </c>
      <c r="D142" s="10">
        <v>5</v>
      </c>
      <c r="E142" s="10">
        <v>3</v>
      </c>
      <c r="F142" s="11">
        <v>2540000050</v>
      </c>
      <c r="G142" s="41">
        <v>200</v>
      </c>
      <c r="H142" s="33">
        <f>H143</f>
        <v>1426.6</v>
      </c>
      <c r="I142" s="85">
        <f>I143</f>
        <v>1213.8</v>
      </c>
      <c r="J142" s="35">
        <f t="shared" si="9"/>
        <v>85.08341511285575</v>
      </c>
    </row>
    <row r="143" spans="2:10" ht="45">
      <c r="B143" s="22" t="s">
        <v>52</v>
      </c>
      <c r="C143" s="32">
        <v>228</v>
      </c>
      <c r="D143" s="10">
        <v>5</v>
      </c>
      <c r="E143" s="10">
        <v>3</v>
      </c>
      <c r="F143" s="11">
        <v>2540000050</v>
      </c>
      <c r="G143" s="41">
        <v>240</v>
      </c>
      <c r="H143" s="33">
        <v>1426.6</v>
      </c>
      <c r="I143" s="82">
        <v>1213.8</v>
      </c>
      <c r="J143" s="35">
        <f t="shared" si="9"/>
        <v>85.08341511285575</v>
      </c>
    </row>
    <row r="144" spans="2:10" ht="15">
      <c r="B144" s="22" t="s">
        <v>60</v>
      </c>
      <c r="C144" s="32">
        <v>228</v>
      </c>
      <c r="D144" s="10">
        <v>5</v>
      </c>
      <c r="E144" s="10">
        <v>3</v>
      </c>
      <c r="F144" s="89" t="s">
        <v>65</v>
      </c>
      <c r="G144" s="41">
        <v>0</v>
      </c>
      <c r="H144" s="33">
        <f aca="true" t="shared" si="10" ref="H144:I147">H145</f>
        <v>135.1</v>
      </c>
      <c r="I144" s="85">
        <f t="shared" si="10"/>
        <v>60.2</v>
      </c>
      <c r="J144" s="35">
        <f t="shared" si="9"/>
        <v>44.55958549222798</v>
      </c>
    </row>
    <row r="145" spans="2:10" ht="16.5" customHeight="1">
      <c r="B145" s="22" t="s">
        <v>39</v>
      </c>
      <c r="C145" s="70">
        <v>228</v>
      </c>
      <c r="D145" s="71">
        <v>5</v>
      </c>
      <c r="E145" s="71">
        <v>3</v>
      </c>
      <c r="F145" s="89" t="s">
        <v>65</v>
      </c>
      <c r="G145" s="72">
        <v>0</v>
      </c>
      <c r="H145" s="33">
        <f t="shared" si="10"/>
        <v>135.1</v>
      </c>
      <c r="I145" s="33">
        <f t="shared" si="10"/>
        <v>60.2</v>
      </c>
      <c r="J145" s="35">
        <f t="shared" si="9"/>
        <v>44.55958549222798</v>
      </c>
    </row>
    <row r="146" spans="2:10" ht="45">
      <c r="B146" s="105" t="s">
        <v>97</v>
      </c>
      <c r="C146" s="62">
        <v>228</v>
      </c>
      <c r="D146" s="10">
        <v>5</v>
      </c>
      <c r="E146" s="10">
        <v>3</v>
      </c>
      <c r="F146" s="63" t="s">
        <v>86</v>
      </c>
      <c r="G146" s="63">
        <v>0</v>
      </c>
      <c r="H146" s="65">
        <f t="shared" si="10"/>
        <v>135.1</v>
      </c>
      <c r="I146" s="65">
        <f t="shared" si="10"/>
        <v>60.2</v>
      </c>
      <c r="J146" s="35">
        <f t="shared" si="9"/>
        <v>44.55958549222798</v>
      </c>
    </row>
    <row r="147" spans="2:10" ht="30">
      <c r="B147" s="95" t="s">
        <v>31</v>
      </c>
      <c r="C147" s="62">
        <v>228</v>
      </c>
      <c r="D147" s="10">
        <v>5</v>
      </c>
      <c r="E147" s="10">
        <v>3</v>
      </c>
      <c r="F147" s="63" t="s">
        <v>86</v>
      </c>
      <c r="G147" s="63">
        <v>200</v>
      </c>
      <c r="H147" s="65">
        <f t="shared" si="10"/>
        <v>135.1</v>
      </c>
      <c r="I147" s="65">
        <f t="shared" si="10"/>
        <v>60.2</v>
      </c>
      <c r="J147" s="35">
        <f t="shared" si="9"/>
        <v>44.55958549222798</v>
      </c>
    </row>
    <row r="148" spans="2:10" ht="45">
      <c r="B148" s="95" t="s">
        <v>52</v>
      </c>
      <c r="C148" s="62">
        <v>228</v>
      </c>
      <c r="D148" s="71">
        <v>5</v>
      </c>
      <c r="E148" s="71">
        <v>3</v>
      </c>
      <c r="F148" s="63" t="s">
        <v>86</v>
      </c>
      <c r="G148" s="63">
        <v>240</v>
      </c>
      <c r="H148" s="65">
        <v>135.1</v>
      </c>
      <c r="I148" s="112">
        <v>60.2</v>
      </c>
      <c r="J148" s="35">
        <f t="shared" si="9"/>
        <v>44.55958549222798</v>
      </c>
    </row>
    <row r="149" spans="2:10" ht="28.5">
      <c r="B149" s="66" t="s">
        <v>77</v>
      </c>
      <c r="C149" s="96">
        <v>228</v>
      </c>
      <c r="D149" s="97">
        <v>5</v>
      </c>
      <c r="E149" s="97">
        <v>5</v>
      </c>
      <c r="F149" s="98">
        <v>2720000000</v>
      </c>
      <c r="G149" s="99">
        <v>0</v>
      </c>
      <c r="H149" s="67">
        <f aca="true" t="shared" si="11" ref="H149:I152">H150</f>
        <v>5.3</v>
      </c>
      <c r="I149" s="86">
        <f t="shared" si="11"/>
        <v>5.3</v>
      </c>
      <c r="J149" s="60">
        <f t="shared" si="9"/>
        <v>100</v>
      </c>
    </row>
    <row r="150" spans="2:10" ht="48.75" customHeight="1">
      <c r="B150" s="61" t="s">
        <v>48</v>
      </c>
      <c r="C150" s="62">
        <v>228</v>
      </c>
      <c r="D150" s="10">
        <v>5</v>
      </c>
      <c r="E150" s="10">
        <v>5</v>
      </c>
      <c r="F150" s="63">
        <v>2720000000</v>
      </c>
      <c r="G150" s="64">
        <v>0</v>
      </c>
      <c r="H150" s="65">
        <f t="shared" si="11"/>
        <v>5.3</v>
      </c>
      <c r="I150" s="87">
        <f t="shared" si="11"/>
        <v>5.3</v>
      </c>
      <c r="J150" s="35">
        <f t="shared" si="9"/>
        <v>100</v>
      </c>
    </row>
    <row r="151" spans="2:10" ht="90">
      <c r="B151" s="61" t="s">
        <v>78</v>
      </c>
      <c r="C151" s="62">
        <v>228</v>
      </c>
      <c r="D151" s="10">
        <v>5</v>
      </c>
      <c r="E151" s="10">
        <v>5</v>
      </c>
      <c r="F151" s="63">
        <v>2720005280</v>
      </c>
      <c r="G151" s="64">
        <v>0</v>
      </c>
      <c r="H151" s="65">
        <f t="shared" si="11"/>
        <v>5.3</v>
      </c>
      <c r="I151" s="87">
        <f t="shared" si="11"/>
        <v>5.3</v>
      </c>
      <c r="J151" s="35">
        <f t="shared" si="9"/>
        <v>100</v>
      </c>
    </row>
    <row r="152" spans="2:10" ht="15">
      <c r="B152" s="61" t="s">
        <v>28</v>
      </c>
      <c r="C152" s="62">
        <v>228</v>
      </c>
      <c r="D152" s="10">
        <v>5</v>
      </c>
      <c r="E152" s="10">
        <v>5</v>
      </c>
      <c r="F152" s="63">
        <v>2720005280</v>
      </c>
      <c r="G152" s="64">
        <v>540</v>
      </c>
      <c r="H152" s="65">
        <f t="shared" si="11"/>
        <v>5.3</v>
      </c>
      <c r="I152" s="87">
        <f t="shared" si="11"/>
        <v>5.3</v>
      </c>
      <c r="J152" s="35">
        <f t="shared" si="9"/>
        <v>100</v>
      </c>
    </row>
    <row r="153" spans="2:10" ht="15">
      <c r="B153" s="100" t="s">
        <v>50</v>
      </c>
      <c r="C153" s="101">
        <v>228</v>
      </c>
      <c r="D153" s="71">
        <v>5</v>
      </c>
      <c r="E153" s="71">
        <v>5</v>
      </c>
      <c r="F153" s="102">
        <v>2720005280</v>
      </c>
      <c r="G153" s="102">
        <v>540</v>
      </c>
      <c r="H153" s="103">
        <v>5.3</v>
      </c>
      <c r="I153" s="82">
        <v>5.3</v>
      </c>
      <c r="J153" s="35">
        <f t="shared" si="9"/>
        <v>100</v>
      </c>
    </row>
    <row r="154" spans="2:10" ht="15">
      <c r="B154" s="22" t="s">
        <v>74</v>
      </c>
      <c r="C154" s="36">
        <v>228</v>
      </c>
      <c r="D154" s="54">
        <v>8</v>
      </c>
      <c r="E154" s="54">
        <v>0</v>
      </c>
      <c r="F154" s="55" t="s">
        <v>65</v>
      </c>
      <c r="G154" s="42">
        <v>0</v>
      </c>
      <c r="H154" s="45">
        <f aca="true" t="shared" si="12" ref="H154:I158">H155</f>
        <v>10</v>
      </c>
      <c r="I154" s="88">
        <f t="shared" si="12"/>
        <v>10</v>
      </c>
      <c r="J154" s="60">
        <f t="shared" si="9"/>
        <v>100</v>
      </c>
    </row>
    <row r="155" spans="2:10" ht="15">
      <c r="B155" s="22" t="s">
        <v>75</v>
      </c>
      <c r="C155" s="36">
        <v>228</v>
      </c>
      <c r="D155" s="54">
        <v>8</v>
      </c>
      <c r="E155" s="54">
        <v>1</v>
      </c>
      <c r="F155" s="55" t="s">
        <v>65</v>
      </c>
      <c r="G155" s="42">
        <v>0</v>
      </c>
      <c r="H155" s="45">
        <f t="shared" si="12"/>
        <v>10</v>
      </c>
      <c r="I155" s="88">
        <f t="shared" si="12"/>
        <v>10</v>
      </c>
      <c r="J155" s="60">
        <f t="shared" si="9"/>
        <v>100</v>
      </c>
    </row>
    <row r="156" spans="2:10" ht="45">
      <c r="B156" s="31" t="s">
        <v>48</v>
      </c>
      <c r="C156" s="32">
        <v>228</v>
      </c>
      <c r="D156" s="10">
        <v>8</v>
      </c>
      <c r="E156" s="10">
        <v>1</v>
      </c>
      <c r="F156" s="11">
        <v>2720000000</v>
      </c>
      <c r="G156" s="41">
        <v>0</v>
      </c>
      <c r="H156" s="33">
        <f t="shared" si="12"/>
        <v>10</v>
      </c>
      <c r="I156" s="85">
        <f t="shared" si="12"/>
        <v>10</v>
      </c>
      <c r="J156" s="35">
        <f t="shared" si="9"/>
        <v>100</v>
      </c>
    </row>
    <row r="157" spans="2:10" ht="45">
      <c r="B157" s="22" t="s">
        <v>76</v>
      </c>
      <c r="C157" s="32">
        <v>228</v>
      </c>
      <c r="D157" s="10">
        <v>8</v>
      </c>
      <c r="E157" s="10">
        <v>1</v>
      </c>
      <c r="F157" s="11">
        <v>2720013000</v>
      </c>
      <c r="G157" s="41">
        <v>0</v>
      </c>
      <c r="H157" s="33">
        <f t="shared" si="12"/>
        <v>10</v>
      </c>
      <c r="I157" s="85">
        <f t="shared" si="12"/>
        <v>10</v>
      </c>
      <c r="J157" s="35">
        <f t="shared" si="9"/>
        <v>100</v>
      </c>
    </row>
    <row r="158" spans="2:10" ht="15">
      <c r="B158" s="22" t="s">
        <v>28</v>
      </c>
      <c r="C158" s="32">
        <v>228</v>
      </c>
      <c r="D158" s="10">
        <v>8</v>
      </c>
      <c r="E158" s="10">
        <v>1</v>
      </c>
      <c r="F158" s="11">
        <v>2720012000</v>
      </c>
      <c r="G158" s="41">
        <v>500</v>
      </c>
      <c r="H158" s="33">
        <f t="shared" si="12"/>
        <v>10</v>
      </c>
      <c r="I158" s="85">
        <f t="shared" si="12"/>
        <v>10</v>
      </c>
      <c r="J158" s="35">
        <f t="shared" si="9"/>
        <v>100</v>
      </c>
    </row>
    <row r="159" spans="2:32" ht="15">
      <c r="B159" s="22" t="s">
        <v>50</v>
      </c>
      <c r="C159" s="32">
        <v>228</v>
      </c>
      <c r="D159" s="10">
        <v>8</v>
      </c>
      <c r="E159" s="10">
        <v>1</v>
      </c>
      <c r="F159" s="11">
        <v>2720012000</v>
      </c>
      <c r="G159" s="41">
        <v>540</v>
      </c>
      <c r="H159" s="33">
        <v>10</v>
      </c>
      <c r="I159" s="82">
        <v>10</v>
      </c>
      <c r="J159" s="35">
        <f t="shared" si="9"/>
        <v>100</v>
      </c>
      <c r="AF159" s="16"/>
    </row>
    <row r="160" spans="1:136" s="14" customFormat="1" ht="14.25">
      <c r="A160" s="15"/>
      <c r="B160" s="24" t="s">
        <v>21</v>
      </c>
      <c r="C160" s="36">
        <v>228</v>
      </c>
      <c r="D160" s="25">
        <v>11</v>
      </c>
      <c r="E160" s="25">
        <v>0</v>
      </c>
      <c r="F160" s="44" t="s">
        <v>65</v>
      </c>
      <c r="G160" s="39">
        <v>0</v>
      </c>
      <c r="H160" s="60">
        <f>H161</f>
        <v>1052</v>
      </c>
      <c r="I160" s="113">
        <f>I161</f>
        <v>955.9</v>
      </c>
      <c r="J160" s="60">
        <f t="shared" si="9"/>
        <v>90.86501901140684</v>
      </c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</row>
    <row r="161" spans="1:136" s="14" customFormat="1" ht="15">
      <c r="A161" s="15"/>
      <c r="B161" s="30" t="s">
        <v>22</v>
      </c>
      <c r="C161" s="32">
        <v>228</v>
      </c>
      <c r="D161" s="27">
        <v>11</v>
      </c>
      <c r="E161" s="27">
        <v>1</v>
      </c>
      <c r="F161" s="43" t="s">
        <v>65</v>
      </c>
      <c r="G161" s="40">
        <v>0</v>
      </c>
      <c r="H161" s="35">
        <f>H164</f>
        <v>1052</v>
      </c>
      <c r="I161" s="82">
        <f>I164</f>
        <v>955.9</v>
      </c>
      <c r="J161" s="35">
        <f t="shared" si="9"/>
        <v>90.86501901140684</v>
      </c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</row>
    <row r="162" spans="1:136" s="14" customFormat="1" ht="15">
      <c r="A162" s="15"/>
      <c r="B162" s="22" t="s">
        <v>39</v>
      </c>
      <c r="C162" s="32">
        <v>228</v>
      </c>
      <c r="D162" s="27">
        <v>11</v>
      </c>
      <c r="E162" s="27">
        <v>1</v>
      </c>
      <c r="F162" s="23">
        <v>2920000000</v>
      </c>
      <c r="G162" s="40">
        <v>0</v>
      </c>
      <c r="H162" s="35">
        <f aca="true" t="shared" si="13" ref="H162:I164">H163</f>
        <v>1052</v>
      </c>
      <c r="I162" s="82">
        <f t="shared" si="13"/>
        <v>955.9</v>
      </c>
      <c r="J162" s="35">
        <f t="shared" si="9"/>
        <v>90.86501901140684</v>
      </c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</row>
    <row r="163" spans="1:136" s="14" customFormat="1" ht="29.25" customHeight="1">
      <c r="A163" s="15"/>
      <c r="B163" s="22" t="s">
        <v>106</v>
      </c>
      <c r="C163" s="32">
        <v>228</v>
      </c>
      <c r="D163" s="27">
        <v>11</v>
      </c>
      <c r="E163" s="27">
        <v>1</v>
      </c>
      <c r="F163" s="23">
        <v>2920002130</v>
      </c>
      <c r="G163" s="40">
        <v>0</v>
      </c>
      <c r="H163" s="35">
        <f t="shared" si="13"/>
        <v>1052</v>
      </c>
      <c r="I163" s="82">
        <f t="shared" si="13"/>
        <v>955.9</v>
      </c>
      <c r="J163" s="35">
        <f t="shared" si="9"/>
        <v>90.86501901140684</v>
      </c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</row>
    <row r="164" spans="2:10" ht="30">
      <c r="B164" s="22" t="s">
        <v>31</v>
      </c>
      <c r="C164" s="32">
        <v>228</v>
      </c>
      <c r="D164" s="27">
        <v>11</v>
      </c>
      <c r="E164" s="27">
        <v>1</v>
      </c>
      <c r="F164" s="23">
        <v>2920002130</v>
      </c>
      <c r="G164" s="41">
        <v>200</v>
      </c>
      <c r="H164" s="35">
        <f t="shared" si="13"/>
        <v>1052</v>
      </c>
      <c r="I164" s="82">
        <f t="shared" si="13"/>
        <v>955.9</v>
      </c>
      <c r="J164" s="35">
        <f t="shared" si="9"/>
        <v>90.86501901140684</v>
      </c>
    </row>
    <row r="165" spans="2:10" ht="42" customHeight="1">
      <c r="B165" s="22" t="s">
        <v>52</v>
      </c>
      <c r="C165" s="32">
        <v>228</v>
      </c>
      <c r="D165" s="27">
        <v>11</v>
      </c>
      <c r="E165" s="27">
        <v>1</v>
      </c>
      <c r="F165" s="23">
        <v>2920002130</v>
      </c>
      <c r="G165" s="41">
        <v>240</v>
      </c>
      <c r="H165" s="35">
        <v>1052</v>
      </c>
      <c r="I165" s="82">
        <v>955.9</v>
      </c>
      <c r="J165" s="35">
        <f t="shared" si="9"/>
        <v>90.86501901140684</v>
      </c>
    </row>
    <row r="166" spans="2:10" s="7" customFormat="1" ht="17.25" customHeight="1">
      <c r="B166" s="58" t="s">
        <v>13</v>
      </c>
      <c r="C166" s="32"/>
      <c r="D166" s="32"/>
      <c r="E166" s="32"/>
      <c r="F166" s="75"/>
      <c r="G166" s="59"/>
      <c r="H166" s="60">
        <f>H12+H5</f>
        <v>21305</v>
      </c>
      <c r="I166" s="60">
        <f>I12+I5</f>
        <v>20052.600000000002</v>
      </c>
      <c r="J166" s="35">
        <f t="shared" si="9"/>
        <v>94.12156770711103</v>
      </c>
    </row>
    <row r="167" ht="16.5" customHeight="1"/>
    <row r="168" spans="2:10" ht="22.5" customHeight="1">
      <c r="B168" s="115" t="s">
        <v>87</v>
      </c>
      <c r="C168" s="115"/>
      <c r="D168" s="115"/>
      <c r="E168" s="115"/>
      <c r="F168" s="115"/>
      <c r="G168" s="115"/>
      <c r="H168" s="115"/>
      <c r="I168" s="115"/>
      <c r="J168" s="115"/>
    </row>
    <row r="169" ht="13.5" customHeight="1"/>
    <row r="170" ht="15.75" customHeight="1"/>
    <row r="171" ht="15.75" customHeight="1"/>
    <row r="172" ht="13.5" customHeight="1"/>
    <row r="173" ht="18.75" customHeight="1"/>
    <row r="174" ht="33.75" customHeight="1"/>
    <row r="175" ht="31.5" customHeight="1"/>
    <row r="176" ht="25.5" customHeight="1"/>
  </sheetData>
  <sheetProtection/>
  <mergeCells count="2">
    <mergeCell ref="B168:J168"/>
    <mergeCell ref="B1:I1"/>
  </mergeCells>
  <printOptions horizontalCentered="1"/>
  <pageMargins left="0.1968503937007874" right="0.1968503937007874" top="0.4724409448818898" bottom="0.4724409448818898" header="0" footer="0.31496062992125984"/>
  <pageSetup fitToHeight="0" horizontalDpi="600" verticalDpi="600" orientation="portrait" paperSize="9" scale="80" r:id="rId1"/>
  <headerFooter alignWithMargins="0">
    <oddFooter>&amp;C                                                                                                  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KozlovaEA</dc:creator>
  <cp:keywords/>
  <dc:description/>
  <cp:lastModifiedBy>Ольга</cp:lastModifiedBy>
  <cp:lastPrinted>2024-02-29T10:33:46Z</cp:lastPrinted>
  <dcterms:created xsi:type="dcterms:W3CDTF">2007-11-08T06:10:35Z</dcterms:created>
  <dcterms:modified xsi:type="dcterms:W3CDTF">2024-03-19T07:20:13Z</dcterms:modified>
  <cp:category/>
  <cp:version/>
  <cp:contentType/>
  <cp:contentStatus/>
</cp:coreProperties>
</file>